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3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270" windowWidth="17240" windowHeight="11580" tabRatio="772" firstSheet="1" activeTab="8"/>
  </bookViews>
  <sheets>
    <sheet name="A.S. 2014(parziali)" sheetId="6" r:id="rId1"/>
    <sheet name="A.S. 2013" sheetId="1" r:id="rId2"/>
    <sheet name="A.S. 2012" sheetId="2" r:id="rId3"/>
    <sheet name="A.S. 2011" sheetId="3" r:id="rId4"/>
    <sheet name="A.S. 2010" sheetId="4" r:id="rId5"/>
    <sheet name="A. S. 2009" sheetId="5" r:id="rId6"/>
    <sheet name="Analisi laureati (CdS)" sheetId="7" r:id="rId7"/>
    <sheet name="Analisi laureati (Dipartimenti)" sheetId="8" r:id="rId8"/>
    <sheet name="Sintesi ateneo" sheetId="9" r:id="rId9"/>
  </sheets>
  <calcPr calcId="145621"/>
</workbook>
</file>

<file path=xl/calcChain.xml><?xml version="1.0" encoding="utf-8"?>
<calcChain xmlns="http://schemas.openxmlformats.org/spreadsheetml/2006/main">
  <c r="I72" i="8" l="1"/>
  <c r="H72" i="8"/>
  <c r="G72" i="8"/>
  <c r="F72" i="8"/>
  <c r="E72" i="8"/>
  <c r="D72" i="8"/>
  <c r="C72" i="8"/>
  <c r="I50" i="8"/>
  <c r="H50" i="8"/>
  <c r="G50" i="8"/>
  <c r="F50" i="8"/>
  <c r="E50" i="8"/>
  <c r="D50" i="8"/>
  <c r="C50" i="8"/>
  <c r="I28" i="8"/>
  <c r="H28" i="8"/>
  <c r="G28" i="8"/>
  <c r="F28" i="8"/>
  <c r="E28" i="8"/>
  <c r="D28" i="8"/>
  <c r="C28" i="8"/>
  <c r="I5" i="8"/>
  <c r="H5" i="8"/>
  <c r="G5" i="8"/>
  <c r="F5" i="8"/>
  <c r="E5" i="8"/>
  <c r="D5" i="8"/>
  <c r="C5" i="8"/>
  <c r="H71" i="8" l="1"/>
  <c r="G71" i="8"/>
  <c r="F71" i="8"/>
  <c r="C71" i="8"/>
  <c r="E71" i="8"/>
  <c r="D71" i="8"/>
  <c r="I71" i="8"/>
  <c r="H49" i="8"/>
  <c r="G49" i="8"/>
  <c r="E49" i="8"/>
  <c r="F49" i="8"/>
  <c r="D49" i="8"/>
  <c r="C49" i="8"/>
  <c r="I49" i="8"/>
  <c r="H27" i="8"/>
  <c r="G27" i="8"/>
  <c r="F27" i="8"/>
  <c r="E27" i="8"/>
  <c r="D27" i="8"/>
  <c r="C27" i="8"/>
  <c r="I27" i="8"/>
  <c r="H4" i="8"/>
  <c r="G4" i="8"/>
  <c r="F4" i="8"/>
  <c r="E4" i="8"/>
  <c r="D4" i="8"/>
  <c r="C4" i="8"/>
  <c r="C3" i="8"/>
  <c r="D3" i="8"/>
  <c r="E3" i="8"/>
  <c r="T70" i="8"/>
  <c r="S70" i="8"/>
  <c r="R70" i="8"/>
  <c r="Q70" i="8"/>
  <c r="P70" i="8"/>
  <c r="O70" i="8"/>
  <c r="T48" i="8"/>
  <c r="S48" i="8"/>
  <c r="R48" i="8"/>
  <c r="Q48" i="8"/>
  <c r="P48" i="8"/>
  <c r="O48" i="8"/>
  <c r="T26" i="8"/>
  <c r="S26" i="8"/>
  <c r="R26" i="8"/>
  <c r="Q26" i="8"/>
  <c r="P26" i="8"/>
  <c r="O26" i="8"/>
  <c r="R3" i="8"/>
  <c r="S3" i="8"/>
  <c r="T3" i="8"/>
  <c r="Q3" i="8"/>
  <c r="P3" i="8"/>
  <c r="O3" i="8"/>
  <c r="I4" i="8" l="1"/>
  <c r="U70" i="8"/>
  <c r="U48" i="8"/>
  <c r="U26" i="8"/>
  <c r="U3" i="8"/>
  <c r="H70" i="8" l="1"/>
  <c r="G70" i="8"/>
  <c r="F70" i="8"/>
  <c r="E70" i="8"/>
  <c r="I70" i="8"/>
  <c r="H48" i="8"/>
  <c r="G48" i="8"/>
  <c r="F48" i="8"/>
  <c r="E48" i="8"/>
  <c r="I48" i="8"/>
  <c r="I26" i="8" l="1"/>
  <c r="H26" i="8"/>
  <c r="G26" i="8"/>
  <c r="F26" i="8"/>
  <c r="E26" i="8"/>
  <c r="H3" i="8"/>
  <c r="G3" i="8"/>
  <c r="F3" i="8"/>
  <c r="I252" i="7"/>
  <c r="F252" i="7"/>
  <c r="I226" i="7"/>
  <c r="G226" i="7"/>
  <c r="H226" i="7"/>
  <c r="F226" i="7"/>
  <c r="I201" i="7"/>
  <c r="H201" i="7"/>
  <c r="F201" i="7"/>
  <c r="I3" i="8" l="1"/>
  <c r="J252" i="7"/>
  <c r="J201" i="7"/>
  <c r="J226" i="7"/>
  <c r="I327" i="7"/>
  <c r="H327" i="7"/>
  <c r="G327" i="7"/>
  <c r="F327" i="7"/>
  <c r="E327" i="7"/>
  <c r="D327" i="7"/>
  <c r="I302" i="7"/>
  <c r="H302" i="7"/>
  <c r="G302" i="7"/>
  <c r="F302" i="7"/>
  <c r="E302" i="7"/>
  <c r="D302" i="7"/>
  <c r="I277" i="7"/>
  <c r="H277" i="7"/>
  <c r="G277" i="7"/>
  <c r="F277" i="7"/>
  <c r="I176" i="7"/>
  <c r="H176" i="7"/>
  <c r="G176" i="7"/>
  <c r="F176" i="7"/>
  <c r="I151" i="7"/>
  <c r="H151" i="7"/>
  <c r="G151" i="7"/>
  <c r="F151" i="7"/>
  <c r="I126" i="7"/>
  <c r="H126" i="7"/>
  <c r="G126" i="7"/>
  <c r="F126" i="7"/>
  <c r="I101" i="7"/>
  <c r="H101" i="7"/>
  <c r="G101" i="7"/>
  <c r="F101" i="7"/>
  <c r="I76" i="7"/>
  <c r="H76" i="7"/>
  <c r="G76" i="7"/>
  <c r="F76" i="7"/>
  <c r="J101" i="7" l="1"/>
  <c r="J176" i="7"/>
  <c r="J327" i="7"/>
  <c r="J302" i="7"/>
  <c r="J277" i="7"/>
  <c r="J151" i="7"/>
  <c r="J126" i="7"/>
  <c r="J76" i="7"/>
  <c r="I51" i="7"/>
  <c r="H51" i="7"/>
  <c r="G51" i="7"/>
  <c r="F51" i="7"/>
  <c r="I27" i="7"/>
  <c r="H27" i="7"/>
  <c r="G27" i="7"/>
  <c r="I3" i="7"/>
  <c r="H3" i="7"/>
  <c r="G3" i="7"/>
  <c r="J3" i="7" l="1"/>
  <c r="J51" i="7"/>
  <c r="J27" i="7"/>
  <c r="F87" i="6"/>
  <c r="G87" i="6"/>
  <c r="G88" i="6" s="1"/>
  <c r="H87" i="6"/>
  <c r="I87" i="6"/>
  <c r="J87" i="6"/>
  <c r="K87" i="6"/>
  <c r="K88" i="6" s="1"/>
  <c r="L87" i="6"/>
  <c r="M87" i="6"/>
  <c r="N87" i="6"/>
  <c r="O87" i="6"/>
  <c r="O88" i="6" s="1"/>
  <c r="P87" i="6"/>
  <c r="Q87" i="6"/>
  <c r="R87" i="6"/>
  <c r="S87" i="6"/>
  <c r="S88" i="6" s="1"/>
  <c r="T87" i="6"/>
  <c r="U87" i="6"/>
  <c r="V87" i="6"/>
  <c r="W87" i="6"/>
  <c r="W88" i="6" s="1"/>
  <c r="X87" i="6"/>
  <c r="Y87" i="6"/>
  <c r="E87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X85" i="6"/>
  <c r="Y85" i="6"/>
  <c r="E85" i="6"/>
  <c r="F83" i="6"/>
  <c r="G83" i="6"/>
  <c r="H83" i="6"/>
  <c r="I83" i="6"/>
  <c r="I88" i="6" s="1"/>
  <c r="J83" i="6"/>
  <c r="K83" i="6"/>
  <c r="L83" i="6"/>
  <c r="M83" i="6"/>
  <c r="M88" i="6" s="1"/>
  <c r="N83" i="6"/>
  <c r="O83" i="6"/>
  <c r="P83" i="6"/>
  <c r="Q83" i="6"/>
  <c r="Q88" i="6" s="1"/>
  <c r="R83" i="6"/>
  <c r="S83" i="6"/>
  <c r="T83" i="6"/>
  <c r="U83" i="6"/>
  <c r="U88" i="6" s="1"/>
  <c r="V83" i="6"/>
  <c r="W83" i="6"/>
  <c r="X83" i="6"/>
  <c r="Y83" i="6"/>
  <c r="Y88" i="6" s="1"/>
  <c r="E83" i="6"/>
  <c r="F78" i="6"/>
  <c r="G78" i="6"/>
  <c r="H78" i="6"/>
  <c r="I78" i="6"/>
  <c r="J78" i="6"/>
  <c r="K78" i="6"/>
  <c r="L78" i="6"/>
  <c r="L79" i="6" s="1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E78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E72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E68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E64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E57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E50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E45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E38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E30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E23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E17" i="6"/>
  <c r="Z7" i="6"/>
  <c r="Z8" i="6"/>
  <c r="Z9" i="6"/>
  <c r="Z10" i="6"/>
  <c r="Z12" i="6"/>
  <c r="Z13" i="6"/>
  <c r="Z14" i="6"/>
  <c r="Z15" i="6"/>
  <c r="Z16" i="6"/>
  <c r="Z18" i="6"/>
  <c r="Z19" i="6"/>
  <c r="Z20" i="6"/>
  <c r="Z21" i="6"/>
  <c r="Z22" i="6"/>
  <c r="Z24" i="6"/>
  <c r="Z25" i="6"/>
  <c r="Z26" i="6"/>
  <c r="Z27" i="6"/>
  <c r="Z28" i="6"/>
  <c r="Z29" i="6"/>
  <c r="Z33" i="6"/>
  <c r="Z34" i="6"/>
  <c r="Z35" i="6"/>
  <c r="Z36" i="6"/>
  <c r="Z37" i="6"/>
  <c r="Z39" i="6"/>
  <c r="Z40" i="6"/>
  <c r="Z41" i="6"/>
  <c r="Z42" i="6"/>
  <c r="Z43" i="6"/>
  <c r="Z44" i="6"/>
  <c r="Z46" i="6"/>
  <c r="Z47" i="6"/>
  <c r="Z48" i="6"/>
  <c r="Z49" i="6"/>
  <c r="Z51" i="6"/>
  <c r="Z52" i="6"/>
  <c r="Z53" i="6"/>
  <c r="Z54" i="6"/>
  <c r="Z55" i="6"/>
  <c r="Z56" i="6"/>
  <c r="Z60" i="6"/>
  <c r="Z61" i="6"/>
  <c r="Z62" i="6"/>
  <c r="Z63" i="6"/>
  <c r="Z65" i="6"/>
  <c r="Z66" i="6"/>
  <c r="Z67" i="6"/>
  <c r="Z69" i="6"/>
  <c r="Z70" i="6"/>
  <c r="Z71" i="6"/>
  <c r="Z73" i="6"/>
  <c r="Z74" i="6"/>
  <c r="Z75" i="6"/>
  <c r="Z76" i="6"/>
  <c r="Z77" i="6"/>
  <c r="Z81" i="6"/>
  <c r="Z82" i="6"/>
  <c r="Z84" i="6"/>
  <c r="Z85" i="6" s="1"/>
  <c r="Z86" i="6"/>
  <c r="Z87" i="6" s="1"/>
  <c r="Z6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E11" i="6"/>
  <c r="O90" i="6" l="1"/>
  <c r="E88" i="6"/>
  <c r="V88" i="6"/>
  <c r="V90" i="6" s="1"/>
  <c r="R88" i="6"/>
  <c r="N88" i="6"/>
  <c r="J88" i="6"/>
  <c r="F88" i="6"/>
  <c r="F90" i="6" s="1"/>
  <c r="Z64" i="6"/>
  <c r="Y58" i="6"/>
  <c r="U58" i="6"/>
  <c r="Q58" i="6"/>
  <c r="Q90" i="6" s="1"/>
  <c r="M58" i="6"/>
  <c r="E58" i="6"/>
  <c r="V58" i="6"/>
  <c r="R58" i="6"/>
  <c r="N58" i="6"/>
  <c r="J58" i="6"/>
  <c r="F58" i="6"/>
  <c r="Y79" i="6"/>
  <c r="Y90" i="6" s="1"/>
  <c r="U79" i="6"/>
  <c r="U90" i="6" s="1"/>
  <c r="Q79" i="6"/>
  <c r="I79" i="6"/>
  <c r="I90" i="6" s="1"/>
  <c r="E79" i="6"/>
  <c r="V79" i="6"/>
  <c r="R79" i="6"/>
  <c r="N79" i="6"/>
  <c r="J79" i="6"/>
  <c r="F79" i="6"/>
  <c r="W31" i="6"/>
  <c r="G31" i="6"/>
  <c r="M79" i="6"/>
  <c r="M90" i="6" s="1"/>
  <c r="X88" i="6"/>
  <c r="T88" i="6"/>
  <c r="P88" i="6"/>
  <c r="L88" i="6"/>
  <c r="H88" i="6"/>
  <c r="Z83" i="6"/>
  <c r="Z88" i="6" s="1"/>
  <c r="X31" i="6"/>
  <c r="T31" i="6"/>
  <c r="P31" i="6"/>
  <c r="L31" i="6"/>
  <c r="Y31" i="6"/>
  <c r="U31" i="6"/>
  <c r="Q31" i="6"/>
  <c r="M31" i="6"/>
  <c r="I31" i="6"/>
  <c r="L58" i="6"/>
  <c r="X79" i="6"/>
  <c r="T79" i="6"/>
  <c r="P79" i="6"/>
  <c r="H79" i="6"/>
  <c r="S31" i="6"/>
  <c r="O31" i="6"/>
  <c r="K31" i="6"/>
  <c r="W79" i="6"/>
  <c r="W90" i="6" s="1"/>
  <c r="S79" i="6"/>
  <c r="S90" i="6" s="1"/>
  <c r="O79" i="6"/>
  <c r="K79" i="6"/>
  <c r="K90" i="6" s="1"/>
  <c r="G79" i="6"/>
  <c r="G90" i="6" s="1"/>
  <c r="Z72" i="6"/>
  <c r="Z78" i="6"/>
  <c r="Z68" i="6"/>
  <c r="Z11" i="6"/>
  <c r="E31" i="6"/>
  <c r="V31" i="6"/>
  <c r="R31" i="6"/>
  <c r="N31" i="6"/>
  <c r="J31" i="6"/>
  <c r="F31" i="6"/>
  <c r="X58" i="6"/>
  <c r="T58" i="6"/>
  <c r="P58" i="6"/>
  <c r="H58" i="6"/>
  <c r="W58" i="6"/>
  <c r="S58" i="6"/>
  <c r="O58" i="6"/>
  <c r="K58" i="6"/>
  <c r="G58" i="6"/>
  <c r="Z57" i="6"/>
  <c r="Z23" i="6"/>
  <c r="Z50" i="6"/>
  <c r="Z45" i="6"/>
  <c r="Z30" i="6"/>
  <c r="Z38" i="6"/>
  <c r="H31" i="6"/>
  <c r="I58" i="6"/>
  <c r="Z17" i="6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E58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E56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E55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E53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E49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E48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E42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E37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E36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E28" i="5"/>
  <c r="E20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E19" i="5"/>
  <c r="X8" i="5"/>
  <c r="X9" i="5"/>
  <c r="X10" i="5"/>
  <c r="X11" i="5"/>
  <c r="X13" i="5"/>
  <c r="X14" i="5"/>
  <c r="X15" i="5"/>
  <c r="X16" i="5"/>
  <c r="X17" i="5"/>
  <c r="X18" i="5"/>
  <c r="X22" i="5"/>
  <c r="X23" i="5"/>
  <c r="X24" i="5"/>
  <c r="X25" i="5"/>
  <c r="X26" i="5"/>
  <c r="X27" i="5"/>
  <c r="X29" i="5"/>
  <c r="X30" i="5"/>
  <c r="X31" i="5"/>
  <c r="X32" i="5"/>
  <c r="X33" i="5"/>
  <c r="X34" i="5"/>
  <c r="X35" i="5"/>
  <c r="X39" i="5"/>
  <c r="X40" i="5"/>
  <c r="X41" i="5"/>
  <c r="X42" i="5" s="1"/>
  <c r="X43" i="5"/>
  <c r="X44" i="5"/>
  <c r="X45" i="5"/>
  <c r="X46" i="5"/>
  <c r="X47" i="5"/>
  <c r="X51" i="5"/>
  <c r="X53" i="5" s="1"/>
  <c r="X52" i="5"/>
  <c r="X54" i="5"/>
  <c r="X55" i="5" s="1"/>
  <c r="X7" i="5"/>
  <c r="F12" i="5"/>
  <c r="G12" i="5"/>
  <c r="G20" i="5" s="1"/>
  <c r="H12" i="5"/>
  <c r="H20" i="5" s="1"/>
  <c r="I12" i="5"/>
  <c r="I20" i="5" s="1"/>
  <c r="J12" i="5"/>
  <c r="J20" i="5" s="1"/>
  <c r="K12" i="5"/>
  <c r="K20" i="5" s="1"/>
  <c r="L12" i="5"/>
  <c r="L20" i="5" s="1"/>
  <c r="M12" i="5"/>
  <c r="M20" i="5" s="1"/>
  <c r="N12" i="5"/>
  <c r="N20" i="5" s="1"/>
  <c r="O12" i="5"/>
  <c r="O20" i="5" s="1"/>
  <c r="P12" i="5"/>
  <c r="P20" i="5" s="1"/>
  <c r="Q12" i="5"/>
  <c r="Q20" i="5" s="1"/>
  <c r="R12" i="5"/>
  <c r="R20" i="5" s="1"/>
  <c r="S12" i="5"/>
  <c r="S20" i="5" s="1"/>
  <c r="T12" i="5"/>
  <c r="T20" i="5" s="1"/>
  <c r="U12" i="5"/>
  <c r="U20" i="5" s="1"/>
  <c r="V12" i="5"/>
  <c r="V20" i="5" s="1"/>
  <c r="W12" i="5"/>
  <c r="W20" i="5" s="1"/>
  <c r="E12" i="5"/>
  <c r="F58" i="4"/>
  <c r="G58" i="4"/>
  <c r="H58" i="4"/>
  <c r="I58" i="4"/>
  <c r="J58" i="4"/>
  <c r="K58" i="4"/>
  <c r="E58" i="4"/>
  <c r="F55" i="4"/>
  <c r="G55" i="4"/>
  <c r="H55" i="4"/>
  <c r="I55" i="4"/>
  <c r="J55" i="4"/>
  <c r="K55" i="4"/>
  <c r="L55" i="4"/>
  <c r="E55" i="4"/>
  <c r="F53" i="4"/>
  <c r="G53" i="4"/>
  <c r="H53" i="4"/>
  <c r="I53" i="4"/>
  <c r="J53" i="4"/>
  <c r="K53" i="4"/>
  <c r="E53" i="4"/>
  <c r="F49" i="4"/>
  <c r="G49" i="4"/>
  <c r="H49" i="4"/>
  <c r="I49" i="4"/>
  <c r="J49" i="4"/>
  <c r="K49" i="4"/>
  <c r="E49" i="4"/>
  <c r="F48" i="4"/>
  <c r="G48" i="4"/>
  <c r="H48" i="4"/>
  <c r="I48" i="4"/>
  <c r="J48" i="4"/>
  <c r="K48" i="4"/>
  <c r="E48" i="4"/>
  <c r="F42" i="4"/>
  <c r="G42" i="4"/>
  <c r="H42" i="4"/>
  <c r="I42" i="4"/>
  <c r="J42" i="4"/>
  <c r="K42" i="4"/>
  <c r="E42" i="4"/>
  <c r="F37" i="4"/>
  <c r="G37" i="4"/>
  <c r="H37" i="4"/>
  <c r="I37" i="4"/>
  <c r="J37" i="4"/>
  <c r="K37" i="4"/>
  <c r="E37" i="4"/>
  <c r="F36" i="4"/>
  <c r="G36" i="4"/>
  <c r="H36" i="4"/>
  <c r="I36" i="4"/>
  <c r="J36" i="4"/>
  <c r="K36" i="4"/>
  <c r="E36" i="4"/>
  <c r="F28" i="4"/>
  <c r="G28" i="4"/>
  <c r="H28" i="4"/>
  <c r="I28" i="4"/>
  <c r="J28" i="4"/>
  <c r="K28" i="4"/>
  <c r="E28" i="4"/>
  <c r="F20" i="4"/>
  <c r="G20" i="4"/>
  <c r="H20" i="4"/>
  <c r="I20" i="4"/>
  <c r="J20" i="4"/>
  <c r="K20" i="4"/>
  <c r="E20" i="4"/>
  <c r="F19" i="4"/>
  <c r="G19" i="4"/>
  <c r="H19" i="4"/>
  <c r="I19" i="4"/>
  <c r="J19" i="4"/>
  <c r="K19" i="4"/>
  <c r="E19" i="4"/>
  <c r="F12" i="4"/>
  <c r="G12" i="4"/>
  <c r="H12" i="4"/>
  <c r="I12" i="4"/>
  <c r="J12" i="4"/>
  <c r="K12" i="4"/>
  <c r="E12" i="4"/>
  <c r="L8" i="4"/>
  <c r="L9" i="4"/>
  <c r="L10" i="4"/>
  <c r="L11" i="4"/>
  <c r="L13" i="4"/>
  <c r="L14" i="4"/>
  <c r="L15" i="4"/>
  <c r="L16" i="4"/>
  <c r="L17" i="4"/>
  <c r="L18" i="4"/>
  <c r="L22" i="4"/>
  <c r="L23" i="4"/>
  <c r="L24" i="4"/>
  <c r="L25" i="4"/>
  <c r="L26" i="4"/>
  <c r="L27" i="4"/>
  <c r="L29" i="4"/>
  <c r="L30" i="4"/>
  <c r="L31" i="4"/>
  <c r="L32" i="4"/>
  <c r="L33" i="4"/>
  <c r="L34" i="4"/>
  <c r="L35" i="4"/>
  <c r="L39" i="4"/>
  <c r="L40" i="4"/>
  <c r="L42" i="4" s="1"/>
  <c r="L41" i="4"/>
  <c r="L43" i="4"/>
  <c r="L44" i="4"/>
  <c r="L45" i="4"/>
  <c r="L48" i="4" s="1"/>
  <c r="L49" i="4" s="1"/>
  <c r="L46" i="4"/>
  <c r="L47" i="4"/>
  <c r="L51" i="4"/>
  <c r="L53" i="4" s="1"/>
  <c r="L52" i="4"/>
  <c r="L54" i="4"/>
  <c r="L56" i="4"/>
  <c r="L7" i="4"/>
  <c r="L90" i="6" l="1"/>
  <c r="H90" i="6"/>
  <c r="X90" i="6"/>
  <c r="R90" i="6"/>
  <c r="P90" i="6"/>
  <c r="J90" i="6"/>
  <c r="E90" i="6"/>
  <c r="T90" i="6"/>
  <c r="N90" i="6"/>
  <c r="Z58" i="6"/>
  <c r="Z31" i="6"/>
  <c r="Z79" i="6"/>
  <c r="Z90" i="6" s="1"/>
  <c r="X56" i="5"/>
  <c r="X48" i="5"/>
  <c r="X49" i="5" s="1"/>
  <c r="X28" i="5"/>
  <c r="X36" i="5"/>
  <c r="X12" i="5"/>
  <c r="X19" i="5"/>
  <c r="X20" i="5" s="1"/>
  <c r="F20" i="5"/>
  <c r="L36" i="4"/>
  <c r="L28" i="4"/>
  <c r="L19" i="4"/>
  <c r="L12" i="4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E57" i="3"/>
  <c r="F65" i="3"/>
  <c r="F66" i="3" s="1"/>
  <c r="G65" i="3"/>
  <c r="H65" i="3"/>
  <c r="I65" i="3"/>
  <c r="I66" i="3" s="1"/>
  <c r="J65" i="3"/>
  <c r="J66" i="3" s="1"/>
  <c r="K65" i="3"/>
  <c r="L65" i="3"/>
  <c r="M65" i="3"/>
  <c r="M66" i="3" s="1"/>
  <c r="N65" i="3"/>
  <c r="N66" i="3" s="1"/>
  <c r="O65" i="3"/>
  <c r="P65" i="3"/>
  <c r="Q65" i="3"/>
  <c r="Q66" i="3" s="1"/>
  <c r="R65" i="3"/>
  <c r="R66" i="3" s="1"/>
  <c r="S65" i="3"/>
  <c r="T65" i="3"/>
  <c r="U65" i="3"/>
  <c r="U66" i="3" s="1"/>
  <c r="V65" i="3"/>
  <c r="V66" i="3" s="1"/>
  <c r="E65" i="3"/>
  <c r="F63" i="3"/>
  <c r="G63" i="3"/>
  <c r="G66" i="3" s="1"/>
  <c r="H63" i="3"/>
  <c r="H66" i="3" s="1"/>
  <c r="I63" i="3"/>
  <c r="J63" i="3"/>
  <c r="K63" i="3"/>
  <c r="K66" i="3" s="1"/>
  <c r="L63" i="3"/>
  <c r="L66" i="3" s="1"/>
  <c r="M63" i="3"/>
  <c r="N63" i="3"/>
  <c r="O63" i="3"/>
  <c r="O66" i="3" s="1"/>
  <c r="P63" i="3"/>
  <c r="P66" i="3" s="1"/>
  <c r="Q63" i="3"/>
  <c r="R63" i="3"/>
  <c r="S63" i="3"/>
  <c r="S66" i="3" s="1"/>
  <c r="T63" i="3"/>
  <c r="T66" i="3" s="1"/>
  <c r="U63" i="3"/>
  <c r="V63" i="3"/>
  <c r="E63" i="3"/>
  <c r="E66" i="3" s="1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E61" i="3"/>
  <c r="F56" i="3"/>
  <c r="F58" i="3" s="1"/>
  <c r="G56" i="3"/>
  <c r="H56" i="3"/>
  <c r="I56" i="3"/>
  <c r="I58" i="3" s="1"/>
  <c r="J56" i="3"/>
  <c r="J58" i="3" s="1"/>
  <c r="K56" i="3"/>
  <c r="L56" i="3"/>
  <c r="M56" i="3"/>
  <c r="M58" i="3" s="1"/>
  <c r="N56" i="3"/>
  <c r="N58" i="3" s="1"/>
  <c r="O56" i="3"/>
  <c r="P56" i="3"/>
  <c r="Q56" i="3"/>
  <c r="Q58" i="3" s="1"/>
  <c r="R56" i="3"/>
  <c r="R58" i="3" s="1"/>
  <c r="S56" i="3"/>
  <c r="T56" i="3"/>
  <c r="U56" i="3"/>
  <c r="U58" i="3" s="1"/>
  <c r="V56" i="3"/>
  <c r="V58" i="3" s="1"/>
  <c r="E56" i="3"/>
  <c r="F54" i="3"/>
  <c r="G54" i="3"/>
  <c r="G58" i="3" s="1"/>
  <c r="H54" i="3"/>
  <c r="I54" i="3"/>
  <c r="J54" i="3"/>
  <c r="K54" i="3"/>
  <c r="K58" i="3" s="1"/>
  <c r="L54" i="3"/>
  <c r="L58" i="3" s="1"/>
  <c r="M54" i="3"/>
  <c r="N54" i="3"/>
  <c r="O54" i="3"/>
  <c r="O58" i="3" s="1"/>
  <c r="P54" i="3"/>
  <c r="P58" i="3" s="1"/>
  <c r="Q54" i="3"/>
  <c r="R54" i="3"/>
  <c r="S54" i="3"/>
  <c r="S58" i="3" s="1"/>
  <c r="T54" i="3"/>
  <c r="T58" i="3" s="1"/>
  <c r="U54" i="3"/>
  <c r="V54" i="3"/>
  <c r="E54" i="3"/>
  <c r="E58" i="3" s="1"/>
  <c r="F48" i="3"/>
  <c r="W48" i="3" s="1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E48" i="3"/>
  <c r="F42" i="3"/>
  <c r="F43" i="3" s="1"/>
  <c r="G42" i="3"/>
  <c r="H42" i="3"/>
  <c r="I42" i="3"/>
  <c r="J42" i="3"/>
  <c r="J43" i="3" s="1"/>
  <c r="K42" i="3"/>
  <c r="L42" i="3"/>
  <c r="M42" i="3"/>
  <c r="M43" i="3" s="1"/>
  <c r="N42" i="3"/>
  <c r="N43" i="3" s="1"/>
  <c r="O42" i="3"/>
  <c r="P42" i="3"/>
  <c r="Q42" i="3"/>
  <c r="Q43" i="3" s="1"/>
  <c r="R42" i="3"/>
  <c r="R43" i="3" s="1"/>
  <c r="S42" i="3"/>
  <c r="T42" i="3"/>
  <c r="U42" i="3"/>
  <c r="U43" i="3" s="1"/>
  <c r="V42" i="3"/>
  <c r="V43" i="3" s="1"/>
  <c r="E42" i="3"/>
  <c r="F39" i="3"/>
  <c r="G39" i="3"/>
  <c r="G43" i="3" s="1"/>
  <c r="H39" i="3"/>
  <c r="H43" i="3" s="1"/>
  <c r="I39" i="3"/>
  <c r="J39" i="3"/>
  <c r="K39" i="3"/>
  <c r="K43" i="3" s="1"/>
  <c r="L39" i="3"/>
  <c r="L43" i="3" s="1"/>
  <c r="M39" i="3"/>
  <c r="N39" i="3"/>
  <c r="O39" i="3"/>
  <c r="O43" i="3" s="1"/>
  <c r="P39" i="3"/>
  <c r="P43" i="3" s="1"/>
  <c r="Q39" i="3"/>
  <c r="R39" i="3"/>
  <c r="S39" i="3"/>
  <c r="S43" i="3" s="1"/>
  <c r="T39" i="3"/>
  <c r="T43" i="3" s="1"/>
  <c r="U39" i="3"/>
  <c r="V39" i="3"/>
  <c r="E39" i="3"/>
  <c r="E43" i="3" s="1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E31" i="3"/>
  <c r="S23" i="3"/>
  <c r="F22" i="3"/>
  <c r="F23" i="3" s="1"/>
  <c r="G22" i="3"/>
  <c r="H22" i="3"/>
  <c r="I22" i="3"/>
  <c r="J22" i="3"/>
  <c r="J23" i="3" s="1"/>
  <c r="K22" i="3"/>
  <c r="L22" i="3"/>
  <c r="M22" i="3"/>
  <c r="M23" i="3" s="1"/>
  <c r="N22" i="3"/>
  <c r="N23" i="3" s="1"/>
  <c r="O22" i="3"/>
  <c r="P22" i="3"/>
  <c r="Q22" i="3"/>
  <c r="Q23" i="3" s="1"/>
  <c r="R22" i="3"/>
  <c r="R23" i="3" s="1"/>
  <c r="S22" i="3"/>
  <c r="T22" i="3"/>
  <c r="U22" i="3"/>
  <c r="U23" i="3" s="1"/>
  <c r="V22" i="3"/>
  <c r="V23" i="3" s="1"/>
  <c r="E22" i="3"/>
  <c r="F19" i="3"/>
  <c r="G19" i="3"/>
  <c r="G23" i="3" s="1"/>
  <c r="H19" i="3"/>
  <c r="H23" i="3" s="1"/>
  <c r="I19" i="3"/>
  <c r="J19" i="3"/>
  <c r="K19" i="3"/>
  <c r="K23" i="3" s="1"/>
  <c r="L19" i="3"/>
  <c r="L23" i="3" s="1"/>
  <c r="M19" i="3"/>
  <c r="N19" i="3"/>
  <c r="O19" i="3"/>
  <c r="O23" i="3" s="1"/>
  <c r="P19" i="3"/>
  <c r="P23" i="3" s="1"/>
  <c r="Q19" i="3"/>
  <c r="R19" i="3"/>
  <c r="S19" i="3"/>
  <c r="T19" i="3"/>
  <c r="T23" i="3" s="1"/>
  <c r="U19" i="3"/>
  <c r="V19" i="3"/>
  <c r="E19" i="3"/>
  <c r="W19" i="3" s="1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E12" i="3"/>
  <c r="W8" i="3"/>
  <c r="W9" i="3"/>
  <c r="W10" i="3"/>
  <c r="W11" i="3"/>
  <c r="W13" i="3"/>
  <c r="W14" i="3"/>
  <c r="W15" i="3"/>
  <c r="W16" i="3"/>
  <c r="W17" i="3"/>
  <c r="W18" i="3"/>
  <c r="W20" i="3"/>
  <c r="W21" i="3"/>
  <c r="W25" i="3"/>
  <c r="W26" i="3"/>
  <c r="W27" i="3"/>
  <c r="W28" i="3"/>
  <c r="W29" i="3"/>
  <c r="W30" i="3"/>
  <c r="W32" i="3"/>
  <c r="W33" i="3"/>
  <c r="W34" i="3"/>
  <c r="W35" i="3"/>
  <c r="W36" i="3"/>
  <c r="W37" i="3"/>
  <c r="W38" i="3"/>
  <c r="W39" i="3"/>
  <c r="W40" i="3"/>
  <c r="W41" i="3"/>
  <c r="W45" i="3"/>
  <c r="W46" i="3"/>
  <c r="W47" i="3"/>
  <c r="W49" i="3"/>
  <c r="W50" i="3"/>
  <c r="W51" i="3"/>
  <c r="W52" i="3"/>
  <c r="W53" i="3"/>
  <c r="W55" i="3"/>
  <c r="W59" i="3"/>
  <c r="W60" i="3"/>
  <c r="W62" i="3"/>
  <c r="W63" i="3" s="1"/>
  <c r="W64" i="3"/>
  <c r="W7" i="3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E16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R83" i="2" s="1"/>
  <c r="S28" i="2"/>
  <c r="T28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F10" i="2"/>
  <c r="G10" i="2"/>
  <c r="H10" i="2"/>
  <c r="H83" i="2" s="1"/>
  <c r="I10" i="2"/>
  <c r="J10" i="2"/>
  <c r="K10" i="2"/>
  <c r="L10" i="2"/>
  <c r="L11" i="2" s="1"/>
  <c r="M10" i="2"/>
  <c r="M11" i="2" s="1"/>
  <c r="N10" i="2"/>
  <c r="O10" i="2"/>
  <c r="P10" i="2"/>
  <c r="P83" i="2" s="1"/>
  <c r="Q10" i="2"/>
  <c r="Q11" i="2" s="1"/>
  <c r="R10" i="2"/>
  <c r="S10" i="2"/>
  <c r="T10" i="2"/>
  <c r="T11" i="2" s="1"/>
  <c r="U10" i="2"/>
  <c r="E27" i="2"/>
  <c r="E23" i="2"/>
  <c r="E10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E81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E80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E77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E75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E72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E71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E68" i="2"/>
  <c r="F62" i="2"/>
  <c r="G62" i="2"/>
  <c r="H62" i="2"/>
  <c r="U62" i="2" s="1"/>
  <c r="I62" i="2"/>
  <c r="J62" i="2"/>
  <c r="K62" i="2"/>
  <c r="L62" i="2"/>
  <c r="M62" i="2"/>
  <c r="N62" i="2"/>
  <c r="O62" i="2"/>
  <c r="P62" i="2"/>
  <c r="Q62" i="2"/>
  <c r="R62" i="2"/>
  <c r="S62" i="2"/>
  <c r="T62" i="2"/>
  <c r="E62" i="2"/>
  <c r="F58" i="2"/>
  <c r="G58" i="2"/>
  <c r="U58" i="2" s="1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E58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E54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E53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E48" i="2"/>
  <c r="T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E40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E33" i="2"/>
  <c r="E28" i="2"/>
  <c r="E83" i="2" s="1"/>
  <c r="K83" i="2"/>
  <c r="O83" i="2"/>
  <c r="S83" i="2"/>
  <c r="S11" i="2"/>
  <c r="F83" i="2"/>
  <c r="J83" i="2"/>
  <c r="N83" i="2"/>
  <c r="U8" i="2"/>
  <c r="U9" i="2"/>
  <c r="U12" i="2"/>
  <c r="U13" i="2"/>
  <c r="U14" i="2"/>
  <c r="U15" i="2"/>
  <c r="U17" i="2"/>
  <c r="U18" i="2"/>
  <c r="U19" i="2"/>
  <c r="U20" i="2"/>
  <c r="U21" i="2"/>
  <c r="U22" i="2"/>
  <c r="U24" i="2"/>
  <c r="U25" i="2"/>
  <c r="U26" i="2"/>
  <c r="U30" i="2"/>
  <c r="U31" i="2"/>
  <c r="U32" i="2"/>
  <c r="U34" i="2"/>
  <c r="U35" i="2"/>
  <c r="U36" i="2"/>
  <c r="U37" i="2"/>
  <c r="U38" i="2"/>
  <c r="U39" i="2"/>
  <c r="U41" i="2"/>
  <c r="U42" i="2"/>
  <c r="U43" i="2"/>
  <c r="U44" i="2"/>
  <c r="U45" i="2"/>
  <c r="U46" i="2"/>
  <c r="U47" i="2"/>
  <c r="U49" i="2"/>
  <c r="U50" i="2"/>
  <c r="U51" i="2"/>
  <c r="U52" i="2"/>
  <c r="U53" i="2"/>
  <c r="U56" i="2"/>
  <c r="U57" i="2"/>
  <c r="U59" i="2"/>
  <c r="U60" i="2"/>
  <c r="U61" i="2"/>
  <c r="U63" i="2"/>
  <c r="U64" i="2"/>
  <c r="U68" i="2" s="1"/>
  <c r="U65" i="2"/>
  <c r="U66" i="2"/>
  <c r="U67" i="2"/>
  <c r="U69" i="2"/>
  <c r="U70" i="2"/>
  <c r="U71" i="2"/>
  <c r="U72" i="2" s="1"/>
  <c r="U74" i="2"/>
  <c r="U75" i="2" s="1"/>
  <c r="U81" i="2" s="1"/>
  <c r="U76" i="2"/>
  <c r="U77" i="2" s="1"/>
  <c r="U78" i="2"/>
  <c r="U80" i="2" s="1"/>
  <c r="U79" i="2"/>
  <c r="U7" i="2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E88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E87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E85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E83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E75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E79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E78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F60" i="1"/>
  <c r="G60" i="1"/>
  <c r="H60" i="1"/>
  <c r="E60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E59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E54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E46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E39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E30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E25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E18" i="1"/>
  <c r="X8" i="1"/>
  <c r="X9" i="1"/>
  <c r="X10" i="1"/>
  <c r="X11" i="1"/>
  <c r="X13" i="1"/>
  <c r="X14" i="1"/>
  <c r="X15" i="1"/>
  <c r="X16" i="1"/>
  <c r="X17" i="1"/>
  <c r="X19" i="1"/>
  <c r="X20" i="1"/>
  <c r="X21" i="1"/>
  <c r="X22" i="1"/>
  <c r="X23" i="1"/>
  <c r="X24" i="1"/>
  <c r="X26" i="1"/>
  <c r="X27" i="1"/>
  <c r="X28" i="1"/>
  <c r="X29" i="1"/>
  <c r="X33" i="1"/>
  <c r="X34" i="1"/>
  <c r="X35" i="1"/>
  <c r="X36" i="1"/>
  <c r="X37" i="1"/>
  <c r="X38" i="1"/>
  <c r="X40" i="1"/>
  <c r="X41" i="1"/>
  <c r="X42" i="1"/>
  <c r="X43" i="1"/>
  <c r="X44" i="1"/>
  <c r="X45" i="1"/>
  <c r="X47" i="1"/>
  <c r="X48" i="1"/>
  <c r="X49" i="1"/>
  <c r="X50" i="1"/>
  <c r="X51" i="1"/>
  <c r="X52" i="1"/>
  <c r="X53" i="1"/>
  <c r="X55" i="1"/>
  <c r="X56" i="1"/>
  <c r="X57" i="1"/>
  <c r="X58" i="1"/>
  <c r="X62" i="1"/>
  <c r="X63" i="1"/>
  <c r="X64" i="1"/>
  <c r="X65" i="1"/>
  <c r="X66" i="1"/>
  <c r="X67" i="1"/>
  <c r="X68" i="1"/>
  <c r="X69" i="1"/>
  <c r="X70" i="1"/>
  <c r="X75" i="1" s="1"/>
  <c r="X71" i="1"/>
  <c r="X72" i="1"/>
  <c r="X73" i="1"/>
  <c r="X74" i="1"/>
  <c r="X76" i="1"/>
  <c r="X78" i="1" s="1"/>
  <c r="X77" i="1"/>
  <c r="X81" i="1"/>
  <c r="X82" i="1"/>
  <c r="X84" i="1"/>
  <c r="X85" i="1" s="1"/>
  <c r="X86" i="1"/>
  <c r="X87" i="1" s="1"/>
  <c r="X7" i="1"/>
  <c r="F12" i="1"/>
  <c r="G12" i="1"/>
  <c r="G31" i="1" s="1"/>
  <c r="G90" i="1" s="1"/>
  <c r="H12" i="1"/>
  <c r="H31" i="1" s="1"/>
  <c r="H90" i="1" s="1"/>
  <c r="I12" i="1"/>
  <c r="I31" i="1" s="1"/>
  <c r="I90" i="1" s="1"/>
  <c r="J12" i="1"/>
  <c r="J31" i="1" s="1"/>
  <c r="J90" i="1" s="1"/>
  <c r="K12" i="1"/>
  <c r="K31" i="1" s="1"/>
  <c r="K90" i="1" s="1"/>
  <c r="L12" i="1"/>
  <c r="L31" i="1" s="1"/>
  <c r="L90" i="1" s="1"/>
  <c r="M12" i="1"/>
  <c r="M31" i="1" s="1"/>
  <c r="M90" i="1" s="1"/>
  <c r="N12" i="1"/>
  <c r="N31" i="1" s="1"/>
  <c r="N90" i="1" s="1"/>
  <c r="O12" i="1"/>
  <c r="O31" i="1" s="1"/>
  <c r="O90" i="1" s="1"/>
  <c r="P12" i="1"/>
  <c r="P31" i="1" s="1"/>
  <c r="P90" i="1" s="1"/>
  <c r="Q12" i="1"/>
  <c r="Q31" i="1" s="1"/>
  <c r="Q90" i="1" s="1"/>
  <c r="R12" i="1"/>
  <c r="R31" i="1" s="1"/>
  <c r="R90" i="1" s="1"/>
  <c r="S12" i="1"/>
  <c r="S31" i="1" s="1"/>
  <c r="S90" i="1" s="1"/>
  <c r="T12" i="1"/>
  <c r="T31" i="1" s="1"/>
  <c r="T90" i="1" s="1"/>
  <c r="U12" i="1"/>
  <c r="U31" i="1" s="1"/>
  <c r="U90" i="1" s="1"/>
  <c r="V12" i="1"/>
  <c r="V31" i="1" s="1"/>
  <c r="V90" i="1" s="1"/>
  <c r="W12" i="1"/>
  <c r="W31" i="1" s="1"/>
  <c r="W90" i="1" s="1"/>
  <c r="E12" i="1"/>
  <c r="E31" i="1" s="1"/>
  <c r="E90" i="1" s="1"/>
  <c r="X37" i="5" l="1"/>
  <c r="L37" i="4"/>
  <c r="L58" i="4" s="1"/>
  <c r="L20" i="4"/>
  <c r="W58" i="3"/>
  <c r="W43" i="3"/>
  <c r="W12" i="3"/>
  <c r="W22" i="3"/>
  <c r="E23" i="3"/>
  <c r="W42" i="3"/>
  <c r="W56" i="3"/>
  <c r="W65" i="3"/>
  <c r="I23" i="3"/>
  <c r="W31" i="3"/>
  <c r="I43" i="3"/>
  <c r="W61" i="3"/>
  <c r="W54" i="3"/>
  <c r="H58" i="3"/>
  <c r="W66" i="3"/>
  <c r="U11" i="2"/>
  <c r="U16" i="2" s="1"/>
  <c r="U28" i="2" s="1"/>
  <c r="Q83" i="2"/>
  <c r="M83" i="2"/>
  <c r="I83" i="2"/>
  <c r="T83" i="2"/>
  <c r="L83" i="2"/>
  <c r="U33" i="2"/>
  <c r="U48" i="2"/>
  <c r="U54" i="2" s="1"/>
  <c r="U40" i="2"/>
  <c r="G83" i="2"/>
  <c r="X83" i="1"/>
  <c r="X88" i="1" s="1"/>
  <c r="X79" i="1"/>
  <c r="X54" i="1"/>
  <c r="X30" i="1"/>
  <c r="X59" i="1"/>
  <c r="X39" i="1"/>
  <c r="X46" i="1"/>
  <c r="X25" i="1"/>
  <c r="X18" i="1"/>
  <c r="X12" i="1"/>
  <c r="F31" i="1"/>
  <c r="F90" i="1" s="1"/>
  <c r="W23" i="3" l="1"/>
  <c r="U83" i="2"/>
  <c r="X31" i="1"/>
  <c r="X90" i="1" s="1"/>
  <c r="X60" i="1"/>
</calcChain>
</file>

<file path=xl/sharedStrings.xml><?xml version="1.0" encoding="utf-8"?>
<sst xmlns="http://schemas.openxmlformats.org/spreadsheetml/2006/main" count="1003" uniqueCount="157">
  <si>
    <t>Totale complessivo</t>
  </si>
  <si>
    <t>Dipartimento di Ing. Civile, Ambientale, del Territorio, Edile e di Chimica</t>
  </si>
  <si>
    <t>801</t>
  </si>
  <si>
    <t>INGEGNERIA CIVILE</t>
  </si>
  <si>
    <t>802</t>
  </si>
  <si>
    <t>INGEGNERIA EDILE</t>
  </si>
  <si>
    <t>819</t>
  </si>
  <si>
    <t>820</t>
  </si>
  <si>
    <t>INGEGNERIA CIVILE - SEDE FOGGIA</t>
  </si>
  <si>
    <t>861</t>
  </si>
  <si>
    <t>INGEGNERIA PER L'AMBIENTE E IL TERRITORIO</t>
  </si>
  <si>
    <t>862</t>
  </si>
  <si>
    <t>INGEGNERIA AMBIENTALE E DEL TERRITORIO</t>
  </si>
  <si>
    <t>LT01</t>
  </si>
  <si>
    <t>INGEGNERIA CIVILE (D.M.270/04)</t>
  </si>
  <si>
    <t>LT02</t>
  </si>
  <si>
    <t>INGEGNERIA EDILE (D.M.270/04)</t>
  </si>
  <si>
    <t>LT06</t>
  </si>
  <si>
    <t>INGEGNERIA PER L'AMBIENTE E IL TERRITORIO (D.M.270/04)</t>
  </si>
  <si>
    <t>LT19</t>
  </si>
  <si>
    <t>INGEGNERIA CIVILE E PER L'AMBIENTE E IL TERRITORIO (D.M.270/04)</t>
  </si>
  <si>
    <t>LM01</t>
  </si>
  <si>
    <t>INGEGNERIA CIVILE (D.M. 270/04)</t>
  </si>
  <si>
    <t>LM02</t>
  </si>
  <si>
    <t>INGEGNERIA DEI SISTEMI EDILIZI (D.M.270/04)</t>
  </si>
  <si>
    <t>LM61</t>
  </si>
  <si>
    <t>INGEGNERIA CIVILE E PER L'AMBIENTE E IL TERRITORIO (D.M. 270/04)</t>
  </si>
  <si>
    <t>LM62</t>
  </si>
  <si>
    <t>INGEGNERIA PER L'AMBIENTE E IL TERRITORIO (D.M. 270/04)</t>
  </si>
  <si>
    <t>LM63</t>
  </si>
  <si>
    <t>901</t>
  </si>
  <si>
    <t>902</t>
  </si>
  <si>
    <t>919</t>
  </si>
  <si>
    <t>PROGETT.E GESTIONE DELLE OPERE IN ING. CIVILE</t>
  </si>
  <si>
    <t>961</t>
  </si>
  <si>
    <t>962</t>
  </si>
  <si>
    <t>INGEGNERIA PER LA TUTELA DEL TERRITORIO</t>
  </si>
  <si>
    <t>Dipartimento di Ingegneria Elettrica e dell'Informazione</t>
  </si>
  <si>
    <t>804</t>
  </si>
  <si>
    <t>INGEGNERIA ELETTRONICA</t>
  </si>
  <si>
    <t>805</t>
  </si>
  <si>
    <t>INGEGNERIA ELETTRICA</t>
  </si>
  <si>
    <t>806</t>
  </si>
  <si>
    <t>INGEGNERIA DELL' AUTOMAZIONE</t>
  </si>
  <si>
    <t>814</t>
  </si>
  <si>
    <t>INGEGNERIA DELLE TELECOMUNICAZIONI</t>
  </si>
  <si>
    <t>817</t>
  </si>
  <si>
    <t>INGEGNERIA INFORMATICA</t>
  </si>
  <si>
    <t>836</t>
  </si>
  <si>
    <t>INGEGNERIA ELETTRICA - SEDE FOGGIA</t>
  </si>
  <si>
    <t>837</t>
  </si>
  <si>
    <t>INGEGNERIA DELL' INFORMAZIONE</t>
  </si>
  <si>
    <t>LT04</t>
  </si>
  <si>
    <t>INGEGNERIA ELETTRONICA E DELLE TELECOMUNICAZIONI (D.M.270/04)</t>
  </si>
  <si>
    <t>LT05</t>
  </si>
  <si>
    <t>INGEGNERIA ELETTRICA (D.M.270/04)</t>
  </si>
  <si>
    <t>LT09</t>
  </si>
  <si>
    <t>INGEGNERIA DEI SISTEMI INDUSTRIALI ED ELETTRONICI (D.M.270/04)</t>
  </si>
  <si>
    <t>LT17</t>
  </si>
  <si>
    <t>INGEGNERIA INFORMATICA E DELL'AUTOMAZIONE (D.M.270/04)</t>
  </si>
  <si>
    <t>LM04</t>
  </si>
  <si>
    <t>INGEGNERIA ELETTRONICA (D.M. 270/04)</t>
  </si>
  <si>
    <t>LM05</t>
  </si>
  <si>
    <t>INGEGNERIA ELETTRICA (D.M. 270/04)</t>
  </si>
  <si>
    <t>LM06</t>
  </si>
  <si>
    <t>INGEGNERIA DELL'AUTOMAZIONE (D.M. 270/04)</t>
  </si>
  <si>
    <t>LM14</t>
  </si>
  <si>
    <t>INGEGNERIA DELLE TELECOMUNICAZIONI (D.M. 270/04)</t>
  </si>
  <si>
    <t>LM17</t>
  </si>
  <si>
    <t>INGEGNERIA INFORMATICA (D.M. 270/04)</t>
  </si>
  <si>
    <t>LM37</t>
  </si>
  <si>
    <t>904</t>
  </si>
  <si>
    <t>905</t>
  </si>
  <si>
    <t>906</t>
  </si>
  <si>
    <t>INGEGNERIA DELL'AUTOMAZIONE</t>
  </si>
  <si>
    <t>914</t>
  </si>
  <si>
    <t>917</t>
  </si>
  <si>
    <t>937</t>
  </si>
  <si>
    <t>INGEGNERIA DELL'INFORMAZIONE</t>
  </si>
  <si>
    <t>Dipartimento di Ingegneria Meccanica, Matematica e Management</t>
  </si>
  <si>
    <t>803</t>
  </si>
  <si>
    <t>INGEGNERIA MECCANICA</t>
  </si>
  <si>
    <t>809</t>
  </si>
  <si>
    <t>INGEGNERIA INDUSTRIALE</t>
  </si>
  <si>
    <t>827</t>
  </si>
  <si>
    <t>INGEGNERIA MECCANICA - SEDE FOGGIA</t>
  </si>
  <si>
    <t>830</t>
  </si>
  <si>
    <t>INGEGNERIA GESTIONALE</t>
  </si>
  <si>
    <t>831</t>
  </si>
  <si>
    <t>INGEGNERIA GESTIONALE - SEDE FOGGIA</t>
  </si>
  <si>
    <t>LT03</t>
  </si>
  <si>
    <t>INGEGNERIA GESTIONALE (D.M.270/04)</t>
  </si>
  <si>
    <t>LT30</t>
  </si>
  <si>
    <t>INGEGNERIA MECCANICA (D.M.270/04)</t>
  </si>
  <si>
    <t>LM03</t>
  </si>
  <si>
    <t>INGEGNERIA GESTIONALE (D.M. 270/04)</t>
  </si>
  <si>
    <t>LM09</t>
  </si>
  <si>
    <t>INGEGNERIA MECCANICA (D.M. 270/04)</t>
  </si>
  <si>
    <t>LM30</t>
  </si>
  <si>
    <t>903</t>
  </si>
  <si>
    <t>909</t>
  </si>
  <si>
    <t>930</t>
  </si>
  <si>
    <t>Dipartimento di Scienze dell'Ingegneria Civile e dell'Architettura</t>
  </si>
  <si>
    <t>850</t>
  </si>
  <si>
    <t>DISEGNO INDUSTRIALE</t>
  </si>
  <si>
    <t>LT50</t>
  </si>
  <si>
    <t>DISEGNO INDUSTRIALE (D.M.270/04)</t>
  </si>
  <si>
    <t>851</t>
  </si>
  <si>
    <t>ARCHITETTURA QUINQ. A CICLO UNICO U.E.</t>
  </si>
  <si>
    <t>853</t>
  </si>
  <si>
    <t>INGEGNERIA EDILE - ARCHITETTURA QUINQ. A CICLO UNICO U.E.</t>
  </si>
  <si>
    <t>Dipartimento</t>
  </si>
  <si>
    <t>Tipo Corso di Studi</t>
  </si>
  <si>
    <t>Codice Corso</t>
  </si>
  <si>
    <t>Corso di Studi</t>
  </si>
  <si>
    <t xml:space="preserve">Anni Fuori Corso </t>
  </si>
  <si>
    <t>Triennale 509/99</t>
  </si>
  <si>
    <t>Totale</t>
  </si>
  <si>
    <t>Magistrale</t>
  </si>
  <si>
    <t>Specialistica</t>
  </si>
  <si>
    <t>Specialistica a C. U.</t>
  </si>
  <si>
    <t>Totale Laureati</t>
  </si>
  <si>
    <t>Triennale 270/04</t>
  </si>
  <si>
    <t>Laureati per Dipartimento, Corso di Studi e numero di anni fuori corso (consideranto l'anno di entrata nel sistema universitario) Anno solare 2013</t>
  </si>
  <si>
    <t>Laureati per Dipartimento, Corso di Studi e numero di anni fuori corso (consideranto l'anno di entrata nel sistema universitario) Anno solare 2012</t>
  </si>
  <si>
    <t>Laureati per Dipartimento, Corso di Studi e numero di anni fuori corso (consideranto l'anno di entrata nel sistema universitario) Anno solare 2011</t>
  </si>
  <si>
    <t>Laureati per Dipartimento, Corso di Studi e numero di anni fuori corso (consideranto l'anno di entrata nel sistema universitario) 
Anno solare 2010</t>
  </si>
  <si>
    <t>Laureati per Dipartimento, Corso di Studi e numero di anni fuori corso (consideranto l'anno di entrata nel sistema universitario) Anno solare 2009</t>
  </si>
  <si>
    <t>LT16</t>
  </si>
  <si>
    <t>INGEGNERIA CIVILE E AMBIENTALE (D.M. 270/04)</t>
  </si>
  <si>
    <t>LM13</t>
  </si>
  <si>
    <t>LT31</t>
  </si>
  <si>
    <t>Laureati per Dipartimento, Corso di Studi e numero di anni fuori corso (consideranto l'anno di entrata nel sistema universitario) Anno solare 2014 (PARZIALI)</t>
  </si>
  <si>
    <t>Anno solare</t>
  </si>
  <si>
    <t>2014
(parziali)</t>
  </si>
  <si>
    <t>DEI</t>
  </si>
  <si>
    <t>Ing. dei Sistemi Industriali ed Elettronici (ISIE)</t>
  </si>
  <si>
    <t>Ing. Elettronica e delle Telecomunicazioni (LITZ)</t>
  </si>
  <si>
    <t>Ing. Informatica e dell'Automazione (LIFA)</t>
  </si>
  <si>
    <t>Ing. Elettrica (LIL)</t>
  </si>
  <si>
    <t>DMMM</t>
  </si>
  <si>
    <t>Ing. Meccanica (LIM)</t>
  </si>
  <si>
    <t>Ing. Gestionale (LIG)</t>
  </si>
  <si>
    <t>DICATECH</t>
  </si>
  <si>
    <t>Ing. Civile (LIC)</t>
  </si>
  <si>
    <t>Ing. Edile (LID)</t>
  </si>
  <si>
    <t>DICAR</t>
  </si>
  <si>
    <t>Disegno Industriale (LDIS)</t>
  </si>
  <si>
    <t>Specialistica C.U.</t>
  </si>
  <si>
    <t>Architettura (LSAR)</t>
  </si>
  <si>
    <t>Ing. Edile-Architettura (LSDA)</t>
  </si>
  <si>
    <t>Ing. Civile per l'Ambiente e il Territorio (LCAT)</t>
  </si>
  <si>
    <t>Ing. per l'Ambiente e il Territorio (LAT)</t>
  </si>
  <si>
    <t>Ing. Civile e Ambientale (LCA)</t>
  </si>
  <si>
    <t>magistrale</t>
  </si>
  <si>
    <t>cu</t>
  </si>
  <si>
    <t>Triennale 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</si>
</sst>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91">
    <border>
      <left/>
      <right/>
      <top/>
      <bottom/>
      <diagonal/>
    </border>
    <border>
      <left style="medium">
        <color theme="3" tint="-0.24994659260841701"/>
      </left>
      <right style="thin">
        <color theme="0" tint="-4.9989318521683403E-2"/>
      </right>
      <top style="medium">
        <color theme="3" tint="-0.2499465926084170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3" tint="-0.2499465926084170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3" tint="-0.24994659260841701"/>
      </right>
      <top style="medium">
        <color theme="3" tint="-0.24994659260841701"/>
      </top>
      <bottom style="thin">
        <color theme="0" tint="-4.9989318521683403E-2"/>
      </bottom>
      <diagonal/>
    </border>
    <border>
      <left style="medium">
        <color theme="3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3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3" tint="-0.24994659260841701"/>
      </bottom>
      <diagonal/>
    </border>
    <border>
      <left style="thin">
        <color theme="0" tint="-4.9989318521683403E-2"/>
      </left>
      <right style="medium">
        <color theme="3" tint="-0.24994659260841701"/>
      </right>
      <top style="thin">
        <color theme="0" tint="-4.9989318521683403E-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0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medium">
        <color theme="3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3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3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 style="medium">
        <color theme="3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/>
      <top style="medium">
        <color theme="3" tint="-0.24994659260841701"/>
      </top>
      <bottom style="thin">
        <color theme="0" tint="-4.9989318521683403E-2"/>
      </bottom>
      <diagonal/>
    </border>
    <border>
      <left/>
      <right/>
      <top style="medium">
        <color theme="3" tint="-0.24994659260841701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theme="3" tint="-0.24994659260841701"/>
      </top>
      <bottom style="thin">
        <color theme="0" tint="-4.9989318521683403E-2"/>
      </bottom>
      <diagonal/>
    </border>
    <border>
      <left style="medium">
        <color theme="4" tint="-0.499984740745262"/>
      </left>
      <right style="thin">
        <color theme="0" tint="-0.24994659260841701"/>
      </right>
      <top style="medium">
        <color theme="4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4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4" tint="-0.499984740745262"/>
      </right>
      <top style="medium">
        <color theme="4" tint="-0.499984740745262"/>
      </top>
      <bottom style="thin">
        <color theme="0" tint="-0.24994659260841701"/>
      </bottom>
      <diagonal/>
    </border>
    <border>
      <left style="medium">
        <color theme="4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4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4" tint="-0.499984740745262"/>
      </left>
      <right style="thin">
        <color theme="0" tint="-0.24994659260841701"/>
      </right>
      <top style="thin">
        <color theme="0" tint="-0.24994659260841701"/>
      </top>
      <bottom style="medium">
        <color theme="4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4" tint="-0.499984740745262"/>
      </bottom>
      <diagonal/>
    </border>
    <border>
      <left style="thin">
        <color theme="0" tint="-0.24994659260841701"/>
      </left>
      <right style="medium">
        <color theme="4" tint="-0.499984740745262"/>
      </right>
      <top style="thin">
        <color theme="0" tint="-0.24994659260841701"/>
      </top>
      <bottom style="medium">
        <color theme="4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0" tint="-4.9989318521683403E-2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 style="thin">
        <color theme="0" tint="-4.9989318521683403E-2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4" tint="-0.499984740745262"/>
      </left>
      <right style="thin">
        <color theme="0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0"/>
      </left>
      <right style="thin">
        <color theme="0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0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0" tint="-0.14996795556505021"/>
      </right>
      <top style="medium">
        <color theme="4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4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4" tint="-0.499984740745262"/>
      </right>
      <top style="medium">
        <color theme="4" tint="-0.499984740745262"/>
      </top>
      <bottom style="thin">
        <color theme="0" tint="-0.14996795556505021"/>
      </bottom>
      <diagonal/>
    </border>
    <border>
      <left style="medium">
        <color theme="4" tint="-0.49998474074526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4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4" tint="-0.499984740745262"/>
      </left>
      <right style="thin">
        <color theme="0" tint="-0.14996795556505021"/>
      </right>
      <top style="thin">
        <color theme="0" tint="-0.14996795556505021"/>
      </top>
      <bottom style="medium">
        <color theme="4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4" tint="-0.499984740745262"/>
      </bottom>
      <diagonal/>
    </border>
    <border>
      <left style="thin">
        <color theme="0" tint="-0.14996795556505021"/>
      </left>
      <right style="medium">
        <color theme="4" tint="-0.499984740745262"/>
      </right>
      <top style="thin">
        <color theme="0" tint="-0.14996795556505021"/>
      </top>
      <bottom style="medium">
        <color theme="4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0" tint="-0.14996795556505021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medium">
        <color theme="4" tint="-0.49998474074526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thin">
        <color theme="0" tint="-0.14996795556505021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3" tint="-0.24994659260841701"/>
      </left>
      <right style="thin">
        <color theme="0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0" tint="-0.24994659260841701"/>
      </right>
      <top/>
      <bottom/>
      <diagonal/>
    </border>
    <border>
      <left style="medium">
        <color theme="3" tint="-0.24994659260841701"/>
      </left>
      <right style="thin">
        <color theme="0" tint="-0.24994659260841701"/>
      </right>
      <top/>
      <bottom style="medium">
        <color theme="3" tint="-0.24994659260841701"/>
      </bottom>
      <diagonal/>
    </border>
    <border>
      <left style="medium">
        <color theme="3"/>
      </left>
      <right style="thin">
        <color theme="0" tint="-0.24994659260841701"/>
      </right>
      <top style="medium">
        <color theme="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3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3"/>
      </right>
      <top style="medium">
        <color theme="3"/>
      </top>
      <bottom style="thin">
        <color theme="0" tint="-0.24994659260841701"/>
      </bottom>
      <diagonal/>
    </border>
    <border>
      <left style="medium">
        <color theme="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3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3"/>
      </left>
      <right style="thin">
        <color theme="0" tint="-0.24994659260841701"/>
      </right>
      <top style="thin">
        <color theme="0" tint="-0.24994659260841701"/>
      </top>
      <bottom style="medium">
        <color theme="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3"/>
      </bottom>
      <diagonal/>
    </border>
    <border>
      <left style="thin">
        <color theme="0" tint="-0.24994659260841701"/>
      </left>
      <right style="medium">
        <color theme="3"/>
      </right>
      <top style="thin">
        <color theme="0" tint="-0.24994659260841701"/>
      </top>
      <bottom style="medium">
        <color theme="3"/>
      </bottom>
      <diagonal/>
    </border>
    <border>
      <left style="medium">
        <color theme="3"/>
      </left>
      <right style="thin">
        <color theme="0" tint="-0.24994659260841701"/>
      </right>
      <top style="medium">
        <color theme="3"/>
      </top>
      <bottom/>
      <diagonal/>
    </border>
    <border>
      <left style="medium">
        <color theme="3"/>
      </left>
      <right style="thin">
        <color theme="0" tint="-0.24994659260841701"/>
      </right>
      <top/>
      <bottom/>
      <diagonal/>
    </border>
    <border>
      <left style="medium">
        <color theme="3"/>
      </left>
      <right style="thin">
        <color theme="0" tint="-0.24994659260841701"/>
      </right>
      <top/>
      <bottom style="medium">
        <color theme="3"/>
      </bottom>
      <diagonal/>
    </border>
    <border>
      <left style="medium">
        <color theme="3"/>
      </left>
      <right style="thin">
        <color theme="0" tint="-4.9989318521683403E-2"/>
      </right>
      <top style="medium">
        <color theme="3"/>
      </top>
      <bottom style="medium">
        <color theme="3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3"/>
      </top>
      <bottom style="medium">
        <color theme="3"/>
      </bottom>
      <diagonal/>
    </border>
    <border>
      <left style="thin">
        <color theme="0" tint="-4.9989318521683403E-2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0" tint="-4.9989318521683403E-2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thin">
        <color theme="0" tint="-4.9989318521683403E-2"/>
      </left>
      <right style="medium">
        <color theme="3" tint="-0.24994659260841701"/>
      </right>
      <top/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0" tint="-0.14996795556505021"/>
      </right>
      <top style="medium">
        <color theme="3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3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3" tint="-0.24994659260841701"/>
      </right>
      <top style="medium">
        <color theme="3" tint="-0.24994659260841701"/>
      </top>
      <bottom style="thin">
        <color theme="0" tint="-0.14996795556505021"/>
      </bottom>
      <diagonal/>
    </border>
    <border>
      <left style="medium">
        <color theme="3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3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3" tint="-0.24994659260841701"/>
      </left>
      <right style="thin">
        <color theme="0" tint="-0.14996795556505021"/>
      </right>
      <top style="thin">
        <color theme="0" tint="-0.14996795556505021"/>
      </top>
      <bottom style="medium">
        <color theme="3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3" tint="-0.24994659260841701"/>
      </bottom>
      <diagonal/>
    </border>
    <border>
      <left style="thin">
        <color theme="0" tint="-0.14996795556505021"/>
      </left>
      <right style="medium">
        <color theme="3" tint="-0.24994659260841701"/>
      </right>
      <top style="thin">
        <color theme="0" tint="-0.14996795556505021"/>
      </top>
      <bottom style="medium">
        <color theme="3" tint="-0.24994659260841701"/>
      </bottom>
      <diagonal/>
    </border>
    <border>
      <left style="medium">
        <color theme="3" tint="0.39994506668294322"/>
      </left>
      <right style="thin">
        <color theme="0"/>
      </right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/>
      </left>
      <right style="thin">
        <color theme="0"/>
      </right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/>
      </left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 tint="-4.9989318521683403E-2"/>
      </left>
      <right/>
      <top style="medium">
        <color theme="3" tint="-0.24994659260841701"/>
      </top>
      <bottom/>
      <diagonal/>
    </border>
    <border>
      <left style="thin">
        <color theme="0" tint="-4.9989318521683403E-2"/>
      </left>
      <right/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3" fontId="0" fillId="0" borderId="0" xfId="0" applyNumberFormat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3" fontId="0" fillId="0" borderId="9" xfId="0" applyNumberFormat="1" applyBorder="1" applyAlignment="1">
      <alignment vertical="top" wrapText="1"/>
    </xf>
    <xf numFmtId="0" fontId="0" fillId="0" borderId="11" xfId="0" applyBorder="1" applyAlignment="1">
      <alignment vertical="top" wrapText="1"/>
    </xf>
    <xf numFmtId="3" fontId="0" fillId="0" borderId="11" xfId="0" applyNumberFormat="1" applyBorder="1" applyAlignment="1">
      <alignment vertical="top" wrapText="1"/>
    </xf>
    <xf numFmtId="3" fontId="0" fillId="0" borderId="12" xfId="0" applyNumberFormat="1" applyBorder="1" applyAlignment="1">
      <alignment vertical="top" wrapText="1"/>
    </xf>
    <xf numFmtId="3" fontId="0" fillId="0" borderId="14" xfId="0" applyNumberFormat="1" applyBorder="1" applyAlignment="1">
      <alignment vertical="top" wrapText="1"/>
    </xf>
    <xf numFmtId="3" fontId="0" fillId="0" borderId="15" xfId="0" applyNumberFormat="1" applyBorder="1" applyAlignment="1">
      <alignment vertical="top" wrapText="1"/>
    </xf>
    <xf numFmtId="3" fontId="0" fillId="3" borderId="11" xfId="0" applyNumberFormat="1" applyFill="1" applyBorder="1" applyAlignment="1">
      <alignment vertical="top" wrapText="1"/>
    </xf>
    <xf numFmtId="3" fontId="0" fillId="3" borderId="12" xfId="0" applyNumberFormat="1" applyFill="1" applyBorder="1" applyAlignment="1">
      <alignment vertical="top" wrapText="1"/>
    </xf>
    <xf numFmtId="0" fontId="0" fillId="3" borderId="11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3" fontId="0" fillId="0" borderId="11" xfId="0" applyNumberFormat="1" applyFill="1" applyBorder="1" applyAlignment="1">
      <alignment vertical="top" wrapText="1"/>
    </xf>
    <xf numFmtId="3" fontId="0" fillId="0" borderId="12" xfId="0" applyNumberForma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3" borderId="25" xfId="0" applyFill="1" applyBorder="1" applyAlignment="1">
      <alignment vertical="top" wrapText="1"/>
    </xf>
    <xf numFmtId="0" fontId="0" fillId="0" borderId="25" xfId="0" applyFill="1" applyBorder="1" applyAlignment="1">
      <alignment vertical="top" wrapText="1"/>
    </xf>
    <xf numFmtId="0" fontId="0" fillId="4" borderId="27" xfId="0" applyFill="1" applyBorder="1" applyAlignment="1">
      <alignment vertical="top" wrapText="1"/>
    </xf>
    <xf numFmtId="0" fontId="0" fillId="4" borderId="28" xfId="0" applyFill="1" applyBorder="1" applyAlignment="1">
      <alignment vertical="top" wrapText="1"/>
    </xf>
    <xf numFmtId="3" fontId="2" fillId="6" borderId="29" xfId="0" applyNumberFormat="1" applyFont="1" applyFill="1" applyBorder="1" applyAlignment="1">
      <alignment vertical="top"/>
    </xf>
    <xf numFmtId="3" fontId="2" fillId="6" borderId="30" xfId="0" applyNumberFormat="1" applyFont="1" applyFill="1" applyBorder="1" applyAlignment="1">
      <alignment vertical="top"/>
    </xf>
    <xf numFmtId="3" fontId="0" fillId="0" borderId="11" xfId="0" applyNumberFormat="1" applyBorder="1" applyAlignment="1">
      <alignment vertical="top" wrapText="1"/>
    </xf>
    <xf numFmtId="3" fontId="0" fillId="3" borderId="11" xfId="0" applyNumberFormat="1" applyFill="1" applyBorder="1" applyAlignment="1">
      <alignment vertical="top"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3" fontId="2" fillId="5" borderId="35" xfId="0" applyNumberFormat="1" applyFont="1" applyFill="1" applyBorder="1"/>
    <xf numFmtId="3" fontId="2" fillId="5" borderId="36" xfId="0" applyNumberFormat="1" applyFont="1" applyFill="1" applyBorder="1"/>
    <xf numFmtId="3" fontId="0" fillId="0" borderId="38" xfId="0" applyNumberFormat="1" applyBorder="1" applyAlignment="1">
      <alignment vertical="top" wrapText="1"/>
    </xf>
    <xf numFmtId="3" fontId="0" fillId="0" borderId="39" xfId="0" applyNumberFormat="1" applyBorder="1" applyAlignment="1">
      <alignment vertical="top" wrapText="1"/>
    </xf>
    <xf numFmtId="3" fontId="0" fillId="0" borderId="41" xfId="0" applyNumberFormat="1" applyBorder="1" applyAlignment="1">
      <alignment vertical="top" wrapText="1"/>
    </xf>
    <xf numFmtId="3" fontId="0" fillId="0" borderId="42" xfId="0" applyNumberFormat="1" applyBorder="1" applyAlignment="1">
      <alignment vertical="top" wrapText="1"/>
    </xf>
    <xf numFmtId="3" fontId="2" fillId="7" borderId="46" xfId="0" applyNumberFormat="1" applyFont="1" applyFill="1" applyBorder="1" applyAlignment="1">
      <alignment vertical="top" wrapText="1"/>
    </xf>
    <xf numFmtId="3" fontId="2" fillId="7" borderId="47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3" fontId="0" fillId="3" borderId="41" xfId="0" applyNumberFormat="1" applyFill="1" applyBorder="1" applyAlignment="1">
      <alignment vertical="top" wrapText="1"/>
    </xf>
    <xf numFmtId="3" fontId="0" fillId="3" borderId="42" xfId="0" applyNumberFormat="1" applyFill="1" applyBorder="1" applyAlignment="1">
      <alignment vertical="top" wrapText="1"/>
    </xf>
    <xf numFmtId="3" fontId="0" fillId="0" borderId="41" xfId="0" applyNumberFormat="1" applyFill="1" applyBorder="1" applyAlignment="1">
      <alignment vertical="top" wrapText="1"/>
    </xf>
    <xf numFmtId="3" fontId="0" fillId="0" borderId="42" xfId="0" applyNumberFormat="1" applyFill="1" applyBorder="1" applyAlignment="1">
      <alignment vertical="top" wrapText="1"/>
    </xf>
    <xf numFmtId="3" fontId="0" fillId="0" borderId="52" xfId="0" applyNumberFormat="1" applyBorder="1" applyAlignment="1">
      <alignment vertical="top" wrapText="1"/>
    </xf>
    <xf numFmtId="3" fontId="0" fillId="0" borderId="51" xfId="0" applyNumberFormat="1" applyBorder="1" applyAlignment="1">
      <alignment vertical="top" wrapText="1"/>
    </xf>
    <xf numFmtId="3" fontId="0" fillId="4" borderId="44" xfId="0" applyNumberFormat="1" applyFill="1" applyBorder="1" applyAlignment="1">
      <alignment vertical="top" wrapText="1"/>
    </xf>
    <xf numFmtId="3" fontId="0" fillId="4" borderId="45" xfId="0" applyNumberFormat="1" applyFill="1" applyBorder="1" applyAlignment="1">
      <alignment vertical="top" wrapText="1"/>
    </xf>
    <xf numFmtId="3" fontId="0" fillId="4" borderId="54" xfId="0" applyNumberFormat="1" applyFill="1" applyBorder="1"/>
    <xf numFmtId="3" fontId="0" fillId="4" borderId="55" xfId="0" applyNumberFormat="1" applyFill="1" applyBorder="1"/>
    <xf numFmtId="0" fontId="0" fillId="4" borderId="0" xfId="0" applyFill="1"/>
    <xf numFmtId="0" fontId="0" fillId="0" borderId="8" xfId="0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Alignment="1">
      <alignment vertical="top" wrapText="1"/>
    </xf>
    <xf numFmtId="3" fontId="0" fillId="0" borderId="8" xfId="0" applyNumberFormat="1" applyBorder="1"/>
    <xf numFmtId="3" fontId="0" fillId="0" borderId="9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4" borderId="14" xfId="0" applyNumberFormat="1" applyFill="1" applyBorder="1"/>
    <xf numFmtId="3" fontId="0" fillId="4" borderId="15" xfId="0" applyNumberFormat="1" applyFill="1" applyBorder="1"/>
    <xf numFmtId="3" fontId="0" fillId="0" borderId="0" xfId="0" applyNumberFormat="1" applyFill="1"/>
    <xf numFmtId="3" fontId="0" fillId="0" borderId="0" xfId="0" applyNumberFormat="1" applyBorder="1"/>
    <xf numFmtId="3" fontId="2" fillId="6" borderId="29" xfId="0" applyNumberFormat="1" applyFont="1" applyFill="1" applyBorder="1"/>
    <xf numFmtId="3" fontId="2" fillId="6" borderId="30" xfId="0" applyNumberFormat="1" applyFont="1" applyFill="1" applyBorder="1"/>
    <xf numFmtId="0" fontId="0" fillId="0" borderId="63" xfId="0" applyBorder="1" applyAlignment="1">
      <alignment vertical="top" wrapText="1"/>
    </xf>
    <xf numFmtId="3" fontId="0" fillId="0" borderId="63" xfId="0" applyNumberFormat="1" applyBorder="1" applyAlignment="1">
      <alignment vertical="top" wrapText="1"/>
    </xf>
    <xf numFmtId="3" fontId="0" fillId="0" borderId="64" xfId="0" applyNumberFormat="1" applyBorder="1" applyAlignment="1">
      <alignment vertical="top" wrapText="1"/>
    </xf>
    <xf numFmtId="3" fontId="0" fillId="0" borderId="66" xfId="0" applyNumberFormat="1" applyBorder="1" applyAlignment="1">
      <alignment vertical="top" wrapText="1"/>
    </xf>
    <xf numFmtId="3" fontId="0" fillId="3" borderId="66" xfId="0" applyNumberFormat="1" applyFill="1" applyBorder="1" applyAlignment="1">
      <alignment vertical="top" wrapText="1"/>
    </xf>
    <xf numFmtId="3" fontId="0" fillId="4" borderId="68" xfId="0" applyNumberFormat="1" applyFill="1" applyBorder="1" applyAlignment="1">
      <alignment vertical="top" wrapText="1"/>
    </xf>
    <xf numFmtId="3" fontId="0" fillId="4" borderId="69" xfId="0" applyNumberFormat="1" applyFill="1" applyBorder="1" applyAlignment="1">
      <alignment vertical="top" wrapText="1"/>
    </xf>
    <xf numFmtId="3" fontId="2" fillId="6" borderId="74" xfId="0" applyNumberFormat="1" applyFont="1" applyFill="1" applyBorder="1"/>
    <xf numFmtId="3" fontId="2" fillId="6" borderId="75" xfId="0" applyNumberFormat="1" applyFont="1" applyFill="1" applyBorder="1"/>
    <xf numFmtId="0" fontId="3" fillId="0" borderId="0" xfId="0" applyFont="1" applyAlignment="1">
      <alignment vertical="top" wrapText="1"/>
    </xf>
    <xf numFmtId="0" fontId="0" fillId="0" borderId="11" xfId="0" applyBorder="1"/>
    <xf numFmtId="0" fontId="0" fillId="3" borderId="11" xfId="0" applyFill="1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3" borderId="12" xfId="0" applyFill="1" applyBorder="1"/>
    <xf numFmtId="0" fontId="0" fillId="8" borderId="14" xfId="0" applyFill="1" applyBorder="1"/>
    <xf numFmtId="0" fontId="0" fillId="8" borderId="15" xfId="0" applyFill="1" applyBorder="1"/>
    <xf numFmtId="0" fontId="0" fillId="0" borderId="79" xfId="0" applyBorder="1" applyAlignment="1">
      <alignment vertical="top"/>
    </xf>
    <xf numFmtId="0" fontId="0" fillId="0" borderId="80" xfId="0" applyBorder="1" applyAlignment="1">
      <alignment vertical="top"/>
    </xf>
    <xf numFmtId="0" fontId="0" fillId="0" borderId="41" xfId="0" applyBorder="1" applyAlignment="1">
      <alignment vertical="top"/>
    </xf>
    <xf numFmtId="0" fontId="0" fillId="0" borderId="82" xfId="0" applyBorder="1" applyAlignment="1">
      <alignment vertical="top"/>
    </xf>
    <xf numFmtId="0" fontId="0" fillId="3" borderId="41" xfId="0" applyFill="1" applyBorder="1" applyAlignment="1">
      <alignment vertical="top"/>
    </xf>
    <xf numFmtId="0" fontId="0" fillId="3" borderId="82" xfId="0" applyFill="1" applyBorder="1" applyAlignment="1">
      <alignment vertical="top"/>
    </xf>
    <xf numFmtId="0" fontId="0" fillId="8" borderId="84" xfId="0" applyFill="1" applyBorder="1" applyAlignment="1">
      <alignment vertical="top"/>
    </xf>
    <xf numFmtId="0" fontId="0" fillId="8" borderId="85" xfId="0" applyFill="1" applyBorder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9" borderId="87" xfId="0" applyFont="1" applyFill="1" applyBorder="1"/>
    <xf numFmtId="0" fontId="2" fillId="9" borderId="88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10" borderId="0" xfId="0" applyFill="1"/>
    <xf numFmtId="3" fontId="0" fillId="10" borderId="0" xfId="0" applyNumberFormat="1" applyFill="1"/>
    <xf numFmtId="0" fontId="0" fillId="11" borderId="0" xfId="0" applyFill="1"/>
    <xf numFmtId="3" fontId="0" fillId="11" borderId="0" xfId="0" applyNumberFormat="1" applyFill="1"/>
    <xf numFmtId="0" fontId="0" fillId="12" borderId="0" xfId="0" applyFill="1"/>
    <xf numFmtId="3" fontId="0" fillId="12" borderId="0" xfId="0" applyNumberFormat="1" applyFill="1"/>
    <xf numFmtId="0" fontId="0" fillId="13" borderId="0" xfId="0" applyFill="1"/>
    <xf numFmtId="3" fontId="0" fillId="13" borderId="0" xfId="0" applyNumberFormat="1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14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76" xfId="0" applyFont="1" applyFill="1" applyBorder="1" applyAlignment="1">
      <alignment horizontal="center" vertical="center" wrapText="1"/>
    </xf>
    <xf numFmtId="0" fontId="1" fillId="2" borderId="7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3" borderId="11" xfId="0" applyFill="1" applyBorder="1" applyAlignment="1">
      <alignment horizontal="left"/>
    </xf>
    <xf numFmtId="0" fontId="0" fillId="8" borderId="14" xfId="0" applyFill="1" applyBorder="1" applyAlignment="1">
      <alignment horizontal="left"/>
    </xf>
    <xf numFmtId="0" fontId="0" fillId="0" borderId="7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79" xfId="0" applyBorder="1" applyAlignment="1">
      <alignment vertical="top" wrapText="1"/>
    </xf>
    <xf numFmtId="0" fontId="0" fillId="0" borderId="41" xfId="0" applyBorder="1" applyAlignment="1">
      <alignment vertical="top" wrapText="1"/>
    </xf>
    <xf numFmtId="0" fontId="0" fillId="0" borderId="78" xfId="0" applyBorder="1" applyAlignment="1">
      <alignment vertical="top" wrapText="1"/>
    </xf>
    <xf numFmtId="0" fontId="0" fillId="0" borderId="81" xfId="0" applyBorder="1" applyAlignment="1">
      <alignment vertical="top" wrapText="1"/>
    </xf>
    <xf numFmtId="0" fontId="0" fillId="0" borderId="83" xfId="0" applyBorder="1" applyAlignment="1">
      <alignment vertical="top" wrapText="1"/>
    </xf>
    <xf numFmtId="0" fontId="0" fillId="3" borderId="41" xfId="0" applyFill="1" applyBorder="1" applyAlignment="1">
      <alignment vertical="top"/>
    </xf>
    <xf numFmtId="0" fontId="0" fillId="8" borderId="84" xfId="0" applyFill="1" applyBorder="1" applyAlignment="1">
      <alignment vertical="top"/>
    </xf>
    <xf numFmtId="0" fontId="2" fillId="9" borderId="86" xfId="0" applyFont="1" applyFill="1" applyBorder="1" applyAlignment="1">
      <alignment horizontal="left"/>
    </xf>
    <xf numFmtId="0" fontId="2" fillId="9" borderId="87" xfId="0" applyFont="1" applyFill="1" applyBorder="1" applyAlignment="1">
      <alignment horizontal="left"/>
    </xf>
    <xf numFmtId="0" fontId="3" fillId="0" borderId="0" xfId="0" applyFont="1" applyAlignment="1">
      <alignment horizontal="center" vertical="top" wrapText="1"/>
    </xf>
    <xf numFmtId="0" fontId="0" fillId="0" borderId="21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4" borderId="27" xfId="0" applyFill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3" borderId="11" xfId="0" applyFill="1" applyBorder="1" applyAlignment="1">
      <alignment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7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3" fontId="2" fillId="6" borderId="31" xfId="0" applyNumberFormat="1" applyFont="1" applyFill="1" applyBorder="1" applyAlignment="1">
      <alignment horizontal="left" vertical="top"/>
    </xf>
    <xf numFmtId="3" fontId="2" fillId="6" borderId="32" xfId="0" applyNumberFormat="1" applyFont="1" applyFill="1" applyBorder="1" applyAlignment="1">
      <alignment horizontal="left" vertical="top"/>
    </xf>
    <xf numFmtId="3" fontId="2" fillId="6" borderId="33" xfId="0" applyNumberFormat="1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3" fontId="0" fillId="0" borderId="7" xfId="0" applyNumberFormat="1" applyBorder="1" applyAlignment="1">
      <alignment vertical="top" wrapText="1"/>
    </xf>
    <xf numFmtId="3" fontId="0" fillId="0" borderId="10" xfId="0" applyNumberFormat="1" applyBorder="1" applyAlignment="1">
      <alignment vertical="top" wrapText="1"/>
    </xf>
    <xf numFmtId="3" fontId="0" fillId="0" borderId="13" xfId="0" applyNumberFormat="1" applyBorder="1" applyAlignment="1">
      <alignment vertical="top" wrapText="1"/>
    </xf>
    <xf numFmtId="3" fontId="0" fillId="0" borderId="14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3" fontId="0" fillId="0" borderId="11" xfId="0" applyNumberFormat="1" applyBorder="1" applyAlignment="1">
      <alignment vertical="top" wrapText="1"/>
    </xf>
    <xf numFmtId="3" fontId="0" fillId="3" borderId="11" xfId="0" applyNumberFormat="1" applyFill="1" applyBorder="1" applyAlignment="1">
      <alignment vertical="top" wrapText="1"/>
    </xf>
    <xf numFmtId="3" fontId="2" fillId="5" borderId="34" xfId="0" applyNumberFormat="1" applyFont="1" applyFill="1" applyBorder="1" applyAlignment="1">
      <alignment horizontal="left"/>
    </xf>
    <xf numFmtId="3" fontId="2" fillId="5" borderId="35" xfId="0" applyNumberFormat="1" applyFont="1" applyFill="1" applyBorder="1" applyAlignment="1">
      <alignment horizontal="left"/>
    </xf>
    <xf numFmtId="3" fontId="0" fillId="0" borderId="37" xfId="0" applyNumberFormat="1" applyBorder="1" applyAlignment="1">
      <alignment vertical="top" wrapText="1"/>
    </xf>
    <xf numFmtId="3" fontId="0" fillId="0" borderId="40" xfId="0" applyNumberFormat="1" applyBorder="1" applyAlignment="1">
      <alignment vertical="top" wrapText="1"/>
    </xf>
    <xf numFmtId="3" fontId="0" fillId="0" borderId="43" xfId="0" applyNumberFormat="1" applyBorder="1" applyAlignment="1">
      <alignment vertical="top" wrapText="1"/>
    </xf>
    <xf numFmtId="3" fontId="0" fillId="4" borderId="44" xfId="0" applyNumberFormat="1" applyFill="1" applyBorder="1" applyAlignment="1">
      <alignment vertical="top" wrapText="1"/>
    </xf>
    <xf numFmtId="3" fontId="0" fillId="0" borderId="49" xfId="0" applyNumberFormat="1" applyBorder="1" applyAlignment="1">
      <alignment horizontal="center" vertical="top" wrapText="1"/>
    </xf>
    <xf numFmtId="3" fontId="0" fillId="0" borderId="50" xfId="0" applyNumberFormat="1" applyBorder="1" applyAlignment="1">
      <alignment horizontal="center" vertical="top" wrapText="1"/>
    </xf>
    <xf numFmtId="3" fontId="0" fillId="4" borderId="53" xfId="0" applyNumberFormat="1" applyFill="1" applyBorder="1" applyAlignment="1">
      <alignment horizontal="left" vertical="top" wrapText="1"/>
    </xf>
    <xf numFmtId="3" fontId="0" fillId="4" borderId="54" xfId="0" applyNumberFormat="1" applyFill="1" applyBorder="1" applyAlignment="1">
      <alignment horizontal="left" vertical="top" wrapText="1"/>
    </xf>
    <xf numFmtId="3" fontId="0" fillId="0" borderId="41" xfId="0" applyNumberFormat="1" applyBorder="1" applyAlignment="1">
      <alignment vertical="top" wrapText="1"/>
    </xf>
    <xf numFmtId="3" fontId="0" fillId="0" borderId="52" xfId="0" applyNumberFormat="1" applyBorder="1" applyAlignment="1">
      <alignment vertical="top" wrapText="1"/>
    </xf>
    <xf numFmtId="3" fontId="0" fillId="3" borderId="41" xfId="0" applyNumberFormat="1" applyFill="1" applyBorder="1" applyAlignment="1">
      <alignment vertical="top" wrapText="1"/>
    </xf>
    <xf numFmtId="3" fontId="0" fillId="0" borderId="48" xfId="0" applyNumberFormat="1" applyBorder="1" applyAlignment="1">
      <alignment vertical="top" wrapText="1"/>
    </xf>
    <xf numFmtId="0" fontId="0" fillId="4" borderId="0" xfId="0" applyFill="1" applyAlignment="1">
      <alignment horizontal="center"/>
    </xf>
    <xf numFmtId="3" fontId="0" fillId="0" borderId="38" xfId="0" applyNumberFormat="1" applyBorder="1" applyAlignment="1">
      <alignment vertical="top" wrapText="1"/>
    </xf>
    <xf numFmtId="3" fontId="2" fillId="7" borderId="56" xfId="0" applyNumberFormat="1" applyFont="1" applyFill="1" applyBorder="1" applyAlignment="1">
      <alignment horizontal="left" vertical="top" wrapText="1"/>
    </xf>
    <xf numFmtId="3" fontId="2" fillId="7" borderId="57" xfId="0" applyNumberFormat="1" applyFont="1" applyFill="1" applyBorder="1" applyAlignment="1">
      <alignment horizontal="left" vertical="top" wrapText="1"/>
    </xf>
    <xf numFmtId="3" fontId="2" fillId="7" borderId="58" xfId="0" applyNumberFormat="1" applyFont="1" applyFill="1" applyBorder="1" applyAlignment="1">
      <alignment horizontal="left" vertical="top" wrapText="1"/>
    </xf>
    <xf numFmtId="0" fontId="0" fillId="4" borderId="14" xfId="0" applyFill="1" applyBorder="1" applyAlignment="1">
      <alignment vertical="top" wrapText="1"/>
    </xf>
    <xf numFmtId="0" fontId="0" fillId="0" borderId="59" xfId="0" applyBorder="1" applyAlignment="1">
      <alignment horizontal="left" vertical="top" wrapText="1"/>
    </xf>
    <xf numFmtId="0" fontId="0" fillId="0" borderId="60" xfId="0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2" fillId="6" borderId="31" xfId="0" applyFont="1" applyFill="1" applyBorder="1" applyAlignment="1">
      <alignment horizontal="left" vertical="top" wrapText="1"/>
    </xf>
    <xf numFmtId="0" fontId="2" fillId="6" borderId="32" xfId="0" applyFont="1" applyFill="1" applyBorder="1" applyAlignment="1">
      <alignment horizontal="left" vertical="top" wrapText="1"/>
    </xf>
    <xf numFmtId="0" fontId="2" fillId="6" borderId="33" xfId="0" applyFont="1" applyFill="1" applyBorder="1" applyAlignment="1">
      <alignment horizontal="left" vertical="top" wrapText="1"/>
    </xf>
    <xf numFmtId="0" fontId="0" fillId="0" borderId="63" xfId="0" applyBorder="1" applyAlignment="1">
      <alignment vertical="top" wrapText="1"/>
    </xf>
    <xf numFmtId="0" fontId="0" fillId="0" borderId="62" xfId="0" applyBorder="1" applyAlignment="1">
      <alignment vertical="top" wrapText="1"/>
    </xf>
    <xf numFmtId="0" fontId="0" fillId="0" borderId="65" xfId="0" applyBorder="1" applyAlignment="1">
      <alignment vertical="top" wrapText="1"/>
    </xf>
    <xf numFmtId="0" fontId="0" fillId="0" borderId="67" xfId="0" applyBorder="1" applyAlignment="1">
      <alignment vertical="top" wrapText="1"/>
    </xf>
    <xf numFmtId="0" fontId="0" fillId="4" borderId="68" xfId="0" applyFill="1" applyBorder="1" applyAlignment="1">
      <alignment vertical="top" wrapText="1"/>
    </xf>
    <xf numFmtId="0" fontId="2" fillId="6" borderId="73" xfId="0" applyFont="1" applyFill="1" applyBorder="1" applyAlignment="1">
      <alignment horizontal="center"/>
    </xf>
    <xf numFmtId="0" fontId="2" fillId="6" borderId="74" xfId="0" applyFont="1" applyFill="1" applyBorder="1" applyAlignment="1">
      <alignment horizontal="center"/>
    </xf>
    <xf numFmtId="0" fontId="0" fillId="0" borderId="70" xfId="0" applyBorder="1" applyAlignment="1">
      <alignment horizontal="left" vertical="top" wrapText="1"/>
    </xf>
    <xf numFmtId="0" fontId="0" fillId="0" borderId="71" xfId="0" applyBorder="1" applyAlignment="1">
      <alignment horizontal="left" vertical="top" wrapText="1"/>
    </xf>
    <xf numFmtId="0" fontId="0" fillId="0" borderId="72" xfId="0" applyBorder="1" applyAlignment="1">
      <alignment horizontal="left" vertical="top" wrapText="1"/>
    </xf>
    <xf numFmtId="0" fontId="1" fillId="2" borderId="89" xfId="0" applyFont="1" applyFill="1" applyBorder="1" applyAlignment="1">
      <alignment horizontal="center" vertical="center" wrapText="1"/>
    </xf>
    <xf numFmtId="0" fontId="1" fillId="2" borderId="9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E600"/>
      <color rgb="FF0000FF"/>
      <color rgb="FFFF00FF"/>
      <color rgb="FFCC00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Laureati LITZ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'Analisi laureati (CdS)'!$D$2:$I$2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(CdS)'!$D$3:$I$3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6</c:v>
                </c:pt>
                <c:pt idx="4">
                  <c:v>16</c:v>
                </c:pt>
                <c:pt idx="5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03104"/>
        <c:axId val="91095424"/>
      </c:lineChart>
      <c:catAx>
        <c:axId val="90303104"/>
        <c:scaling>
          <c:orientation val="minMax"/>
        </c:scaling>
        <c:delete val="0"/>
        <c:axPos val="b"/>
        <c:majorTickMark val="out"/>
        <c:minorTickMark val="none"/>
        <c:tickLblPos val="nextTo"/>
        <c:crossAx val="91095424"/>
        <c:crosses val="autoZero"/>
        <c:auto val="1"/>
        <c:lblAlgn val="ctr"/>
        <c:lblOffset val="100"/>
        <c:noMultiLvlLbl val="0"/>
      </c:catAx>
      <c:valAx>
        <c:axId val="91095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303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Laureati LSAR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'Analisi laureati (CdS)'!$D$301:$I$301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(CdS)'!$D$302:$I$302</c:f>
              <c:numCache>
                <c:formatCode>#,##0</c:formatCode>
                <c:ptCount val="6"/>
                <c:pt idx="0">
                  <c:v>53</c:v>
                </c:pt>
                <c:pt idx="1">
                  <c:v>82</c:v>
                </c:pt>
                <c:pt idx="2">
                  <c:v>73</c:v>
                </c:pt>
                <c:pt idx="3">
                  <c:v>105</c:v>
                </c:pt>
                <c:pt idx="4" formatCode="General">
                  <c:v>130</c:v>
                </c:pt>
                <c:pt idx="5" formatCode="General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57344"/>
        <c:axId val="91658880"/>
      </c:lineChart>
      <c:catAx>
        <c:axId val="91657344"/>
        <c:scaling>
          <c:orientation val="minMax"/>
        </c:scaling>
        <c:delete val="0"/>
        <c:axPos val="b"/>
        <c:majorTickMark val="out"/>
        <c:minorTickMark val="none"/>
        <c:tickLblPos val="nextTo"/>
        <c:crossAx val="91658880"/>
        <c:crosses val="autoZero"/>
        <c:auto val="1"/>
        <c:lblAlgn val="ctr"/>
        <c:lblOffset val="100"/>
        <c:noMultiLvlLbl val="0"/>
      </c:catAx>
      <c:valAx>
        <c:axId val="916588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1657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Laureati LSDA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'Analisi laureati (CdS)'!$D$326:$I$326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(CdS)'!$D$327:$I$327</c:f>
              <c:numCache>
                <c:formatCode>#,##0</c:formatCode>
                <c:ptCount val="6"/>
                <c:pt idx="0">
                  <c:v>55</c:v>
                </c:pt>
                <c:pt idx="1">
                  <c:v>53</c:v>
                </c:pt>
                <c:pt idx="2">
                  <c:v>82</c:v>
                </c:pt>
                <c:pt idx="3">
                  <c:v>108</c:v>
                </c:pt>
                <c:pt idx="4" formatCode="General">
                  <c:v>101</c:v>
                </c:pt>
                <c:pt idx="5" formatCode="General">
                  <c:v>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65696"/>
        <c:axId val="91971584"/>
      </c:lineChart>
      <c:catAx>
        <c:axId val="91965696"/>
        <c:scaling>
          <c:orientation val="minMax"/>
        </c:scaling>
        <c:delete val="0"/>
        <c:axPos val="b"/>
        <c:majorTickMark val="out"/>
        <c:minorTickMark val="none"/>
        <c:tickLblPos val="nextTo"/>
        <c:crossAx val="91971584"/>
        <c:crosses val="autoZero"/>
        <c:auto val="1"/>
        <c:lblAlgn val="ctr"/>
        <c:lblOffset val="100"/>
        <c:noMultiLvlLbl val="0"/>
      </c:catAx>
      <c:valAx>
        <c:axId val="919715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1965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Laureati LAT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'Analisi laureati (CdS)'!$D$200:$I$200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(CdS)'!$D$201:$I$201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1</c:v>
                </c:pt>
                <c:pt idx="3" formatCode="#,##0">
                  <c:v>0</c:v>
                </c:pt>
                <c:pt idx="4">
                  <c:v>20</c:v>
                </c:pt>
                <c:pt idx="5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91424"/>
        <c:axId val="92005504"/>
      </c:lineChart>
      <c:catAx>
        <c:axId val="91991424"/>
        <c:scaling>
          <c:orientation val="minMax"/>
        </c:scaling>
        <c:delete val="0"/>
        <c:axPos val="b"/>
        <c:majorTickMark val="out"/>
        <c:minorTickMark val="none"/>
        <c:tickLblPos val="nextTo"/>
        <c:crossAx val="92005504"/>
        <c:crosses val="autoZero"/>
        <c:auto val="1"/>
        <c:lblAlgn val="ctr"/>
        <c:lblOffset val="100"/>
        <c:noMultiLvlLbl val="0"/>
      </c:catAx>
      <c:valAx>
        <c:axId val="92005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991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Laureati LCAT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'Analisi laureati (CdS)'!$D$225:$I$225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(CdS)'!$D$226:$I$226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16</c:v>
                </c:pt>
                <c:pt idx="4">
                  <c:v>16</c:v>
                </c:pt>
                <c:pt idx="5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95232"/>
        <c:axId val="92096768"/>
      </c:lineChart>
      <c:catAx>
        <c:axId val="92095232"/>
        <c:scaling>
          <c:orientation val="minMax"/>
        </c:scaling>
        <c:delete val="0"/>
        <c:axPos val="b"/>
        <c:majorTickMark val="out"/>
        <c:minorTickMark val="none"/>
        <c:tickLblPos val="nextTo"/>
        <c:crossAx val="92096768"/>
        <c:crosses val="autoZero"/>
        <c:auto val="1"/>
        <c:lblAlgn val="ctr"/>
        <c:lblOffset val="100"/>
        <c:noMultiLvlLbl val="0"/>
      </c:catAx>
      <c:valAx>
        <c:axId val="92096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095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Laureati LCA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'Analisi laureati (CdS)'!$D$251:$I$251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(CdS)'!$D$252:$I$252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>
                  <c:v>0</c:v>
                </c:pt>
                <c:pt idx="5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08672"/>
        <c:axId val="92110208"/>
      </c:lineChart>
      <c:catAx>
        <c:axId val="92108672"/>
        <c:scaling>
          <c:orientation val="minMax"/>
        </c:scaling>
        <c:delete val="0"/>
        <c:axPos val="b"/>
        <c:majorTickMark val="out"/>
        <c:minorTickMark val="none"/>
        <c:tickLblPos val="nextTo"/>
        <c:crossAx val="92110208"/>
        <c:crosses val="autoZero"/>
        <c:auto val="1"/>
        <c:lblAlgn val="ctr"/>
        <c:lblOffset val="100"/>
        <c:noMultiLvlLbl val="0"/>
      </c:catAx>
      <c:valAx>
        <c:axId val="92110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108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DEI triennale 509</c:v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'Analisi laureati (Dipartimenti)'!$C$2:$H$2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(Dipartimenti)'!$C$4:$H$4</c:f>
              <c:numCache>
                <c:formatCode>#,##0</c:formatCode>
                <c:ptCount val="6"/>
                <c:pt idx="0">
                  <c:v>200</c:v>
                </c:pt>
                <c:pt idx="1">
                  <c:v>182</c:v>
                </c:pt>
                <c:pt idx="2">
                  <c:v>190</c:v>
                </c:pt>
                <c:pt idx="3">
                  <c:v>184</c:v>
                </c:pt>
                <c:pt idx="4" formatCode="General">
                  <c:v>95</c:v>
                </c:pt>
                <c:pt idx="5" formatCode="General">
                  <c:v>46</c:v>
                </c:pt>
              </c:numCache>
            </c:numRef>
          </c:val>
          <c:smooth val="0"/>
        </c:ser>
        <c:ser>
          <c:idx val="1"/>
          <c:order val="1"/>
          <c:tx>
            <c:v>DEI Triennale 270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'Analisi laureati (Dipartimenti)'!$C$3:$H$3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13</c:v>
                </c:pt>
                <c:pt idx="3" formatCode="#,##0">
                  <c:v>37</c:v>
                </c:pt>
                <c:pt idx="4">
                  <c:v>86</c:v>
                </c:pt>
                <c:pt idx="5">
                  <c:v>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75392"/>
        <c:axId val="101676928"/>
      </c:lineChart>
      <c:catAx>
        <c:axId val="101675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1676928"/>
        <c:crosses val="autoZero"/>
        <c:auto val="1"/>
        <c:lblAlgn val="ctr"/>
        <c:lblOffset val="100"/>
        <c:noMultiLvlLbl val="0"/>
      </c:catAx>
      <c:valAx>
        <c:axId val="10167692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#,##0" sourceLinked="1"/>
        <c:majorTickMark val="none"/>
        <c:minorTickMark val="none"/>
        <c:tickLblPos val="nextTo"/>
        <c:crossAx val="1016753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DMMM 270/04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cat>
            <c:strRef>
              <c:f>'Analisi laureati (Dipartimenti)'!$C$25:$H$25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27</c:v>
                </c:pt>
                <c:pt idx="3" formatCode="#,##0">
                  <c:v>110</c:v>
                </c:pt>
                <c:pt idx="4">
                  <c:v>174</c:v>
                </c:pt>
                <c:pt idx="5">
                  <c:v>221</c:v>
                </c:pt>
              </c:numCache>
            </c:numRef>
          </c:val>
          <c:smooth val="0"/>
        </c:ser>
        <c:ser>
          <c:idx val="1"/>
          <c:order val="1"/>
          <c:tx>
            <c:v>DMMM triennale 509</c:v>
          </c:tx>
          <c:marker>
            <c:symbol val="none"/>
          </c:marker>
          <c:cat>
            <c:strRef>
              <c:f>'Analisi laureati (Dipartimenti)'!$C$25:$H$25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(Dipartimenti)'!$C$27:$H$27</c:f>
              <c:numCache>
                <c:formatCode>#,##0</c:formatCode>
                <c:ptCount val="6"/>
                <c:pt idx="0">
                  <c:v>323</c:v>
                </c:pt>
                <c:pt idx="1">
                  <c:v>265</c:v>
                </c:pt>
                <c:pt idx="2">
                  <c:v>302</c:v>
                </c:pt>
                <c:pt idx="3">
                  <c:v>231</c:v>
                </c:pt>
                <c:pt idx="4" formatCode="General">
                  <c:v>147</c:v>
                </c:pt>
                <c:pt idx="5" formatCode="General">
                  <c:v>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39552"/>
        <c:axId val="102041088"/>
      </c:lineChart>
      <c:catAx>
        <c:axId val="1020395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2041088"/>
        <c:crosses val="autoZero"/>
        <c:auto val="1"/>
        <c:lblAlgn val="ctr"/>
        <c:lblOffset val="100"/>
        <c:noMultiLvlLbl val="0"/>
      </c:catAx>
      <c:valAx>
        <c:axId val="10204108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1020395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Dicatech triennale 509</c:v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'Analisi laureati (Dipartimenti)'!$C$47:$H$47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(Dipartimenti)'!$C$49:$H$49</c:f>
              <c:numCache>
                <c:formatCode>#,##0</c:formatCode>
                <c:ptCount val="6"/>
                <c:pt idx="0">
                  <c:v>235</c:v>
                </c:pt>
                <c:pt idx="1">
                  <c:v>230</c:v>
                </c:pt>
                <c:pt idx="2">
                  <c:v>258</c:v>
                </c:pt>
                <c:pt idx="3">
                  <c:v>235</c:v>
                </c:pt>
                <c:pt idx="4" formatCode="General">
                  <c:v>249</c:v>
                </c:pt>
                <c:pt idx="5" formatCode="General">
                  <c:v>119</c:v>
                </c:pt>
              </c:numCache>
            </c:numRef>
          </c:val>
          <c:smooth val="0"/>
        </c:ser>
        <c:ser>
          <c:idx val="1"/>
          <c:order val="1"/>
          <c:tx>
            <c:v>Dicatech triennale 270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'Analisi laureati (Dipartimenti)'!$C$47:$H$47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(Dipartimenti)'!$C$48:$H$48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10</c:v>
                </c:pt>
                <c:pt idx="3" formatCode="#,##0">
                  <c:v>56</c:v>
                </c:pt>
                <c:pt idx="4">
                  <c:v>160</c:v>
                </c:pt>
                <c:pt idx="5">
                  <c:v>189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67584"/>
        <c:axId val="102081664"/>
      </c:lineChart>
      <c:catAx>
        <c:axId val="1020675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2081664"/>
        <c:crosses val="autoZero"/>
        <c:auto val="1"/>
        <c:lblAlgn val="ctr"/>
        <c:lblOffset val="100"/>
        <c:noMultiLvlLbl val="0"/>
      </c:catAx>
      <c:valAx>
        <c:axId val="10208166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#,##0" sourceLinked="1"/>
        <c:majorTickMark val="none"/>
        <c:minorTickMark val="none"/>
        <c:tickLblPos val="nextTo"/>
        <c:crossAx val="1020675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Laureati DICAR 270/04</c:v>
          </c:tx>
          <c:spPr>
            <a:ln>
              <a:solidFill>
                <a:srgbClr val="00E600"/>
              </a:solidFill>
            </a:ln>
          </c:spPr>
          <c:marker>
            <c:symbol val="none"/>
          </c:marker>
          <c:cat>
            <c:strRef>
              <c:f>'Analisi laureati (Dipartimenti)'!$C$69:$H$69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(Dipartimenti)'!$C$70:$H$70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10</c:v>
                </c:pt>
                <c:pt idx="3" formatCode="#,##0">
                  <c:v>29</c:v>
                </c:pt>
                <c:pt idx="4">
                  <c:v>29</c:v>
                </c:pt>
                <c:pt idx="5">
                  <c:v>28</c:v>
                </c:pt>
              </c:numCache>
            </c:numRef>
          </c:val>
          <c:smooth val="0"/>
        </c:ser>
        <c:ser>
          <c:idx val="1"/>
          <c:order val="1"/>
          <c:tx>
            <c:v>Dicar triennale 509</c:v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'Analisi laureati (Dipartimenti)'!$C$69:$H$69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(Dipartimenti)'!$C$71:$H$71</c:f>
              <c:numCache>
                <c:formatCode>#,##0</c:formatCode>
                <c:ptCount val="6"/>
                <c:pt idx="0">
                  <c:v>34</c:v>
                </c:pt>
                <c:pt idx="1">
                  <c:v>41</c:v>
                </c:pt>
                <c:pt idx="2">
                  <c:v>23</c:v>
                </c:pt>
                <c:pt idx="3">
                  <c:v>8</c:v>
                </c:pt>
                <c:pt idx="4" formatCode="General">
                  <c:v>3</c:v>
                </c:pt>
                <c:pt idx="5" formatCode="General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08544"/>
        <c:axId val="102118528"/>
      </c:lineChart>
      <c:catAx>
        <c:axId val="1021085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2118528"/>
        <c:crosses val="autoZero"/>
        <c:auto val="1"/>
        <c:lblAlgn val="ctr"/>
        <c:lblOffset val="100"/>
        <c:noMultiLvlLbl val="0"/>
      </c:catAx>
      <c:valAx>
        <c:axId val="102118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108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400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DEI laureati magistrale/specialistica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'Analisi laureati (Dipartimenti)'!$C$2:$H$2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(Dipartimenti)'!$O$3:$T$3</c:f>
              <c:numCache>
                <c:formatCode>#,##0</c:formatCode>
                <c:ptCount val="6"/>
                <c:pt idx="0">
                  <c:v>131</c:v>
                </c:pt>
                <c:pt idx="1">
                  <c:v>152</c:v>
                </c:pt>
                <c:pt idx="2">
                  <c:v>149</c:v>
                </c:pt>
                <c:pt idx="3">
                  <c:v>138</c:v>
                </c:pt>
                <c:pt idx="4" formatCode="General">
                  <c:v>118</c:v>
                </c:pt>
                <c:pt idx="5" formatCode="General">
                  <c:v>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52064"/>
        <c:axId val="102153600"/>
      </c:lineChart>
      <c:catAx>
        <c:axId val="1021520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2153600"/>
        <c:crosses val="autoZero"/>
        <c:auto val="1"/>
        <c:lblAlgn val="ctr"/>
        <c:lblOffset val="100"/>
        <c:noMultiLvlLbl val="0"/>
      </c:catAx>
      <c:valAx>
        <c:axId val="1021536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21520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Laureati LIFA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'Analisi laureati (CdS)'!$D$50:$I$50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(CdS)'!$D$27:$I$27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7</c:v>
                </c:pt>
                <c:pt idx="4">
                  <c:v>15</c:v>
                </c:pt>
                <c:pt idx="5">
                  <c:v>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19616"/>
        <c:axId val="91121152"/>
      </c:lineChart>
      <c:catAx>
        <c:axId val="91119616"/>
        <c:scaling>
          <c:orientation val="minMax"/>
        </c:scaling>
        <c:delete val="0"/>
        <c:axPos val="b"/>
        <c:majorTickMark val="out"/>
        <c:minorTickMark val="none"/>
        <c:tickLblPos val="nextTo"/>
        <c:crossAx val="91121152"/>
        <c:crosses val="autoZero"/>
        <c:auto val="1"/>
        <c:lblAlgn val="ctr"/>
        <c:lblOffset val="100"/>
        <c:noMultiLvlLbl val="0"/>
      </c:catAx>
      <c:valAx>
        <c:axId val="91121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119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400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DMMM laureati magistrale/specialistica</c:v>
          </c:tx>
          <c:spPr>
            <a:ln>
              <a:solidFill>
                <a:srgbClr val="CC0099"/>
              </a:solidFill>
            </a:ln>
          </c:spPr>
          <c:marker>
            <c:symbol val="none"/>
          </c:marker>
          <c:cat>
            <c:strRef>
              <c:f>'Analisi laureati (Dipartimenti)'!$C$2:$H$2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(Dipartimenti)'!$O$26:$T$26</c:f>
              <c:numCache>
                <c:formatCode>#,##0</c:formatCode>
                <c:ptCount val="6"/>
                <c:pt idx="0">
                  <c:v>156</c:v>
                </c:pt>
                <c:pt idx="1">
                  <c:v>179</c:v>
                </c:pt>
                <c:pt idx="2">
                  <c:v>184</c:v>
                </c:pt>
                <c:pt idx="3">
                  <c:v>220</c:v>
                </c:pt>
                <c:pt idx="4" formatCode="General">
                  <c:v>230</c:v>
                </c:pt>
                <c:pt idx="5" formatCode="General">
                  <c:v>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49920"/>
        <c:axId val="102451456"/>
      </c:lineChart>
      <c:catAx>
        <c:axId val="102449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2451456"/>
        <c:crosses val="autoZero"/>
        <c:auto val="1"/>
        <c:lblAlgn val="ctr"/>
        <c:lblOffset val="100"/>
        <c:noMultiLvlLbl val="0"/>
      </c:catAx>
      <c:valAx>
        <c:axId val="1024514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24499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/>
              <a:t>DICATECH  laureati magistrale/specialistica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Dicatech laureati magistrale/specialistica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'Analisi laureati (Dipartimenti)'!$C$2:$H$2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(Dipartimenti)'!$O$26:$T$26</c:f>
              <c:numCache>
                <c:formatCode>#,##0</c:formatCode>
                <c:ptCount val="6"/>
                <c:pt idx="0">
                  <c:v>156</c:v>
                </c:pt>
                <c:pt idx="1">
                  <c:v>179</c:v>
                </c:pt>
                <c:pt idx="2">
                  <c:v>184</c:v>
                </c:pt>
                <c:pt idx="3">
                  <c:v>220</c:v>
                </c:pt>
                <c:pt idx="4" formatCode="General">
                  <c:v>230</c:v>
                </c:pt>
                <c:pt idx="5" formatCode="General">
                  <c:v>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64896"/>
        <c:axId val="102487168"/>
      </c:lineChart>
      <c:catAx>
        <c:axId val="102464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2487168"/>
        <c:crosses val="autoZero"/>
        <c:auto val="1"/>
        <c:lblAlgn val="ctr"/>
        <c:lblOffset val="100"/>
        <c:noMultiLvlLbl val="0"/>
      </c:catAx>
      <c:valAx>
        <c:axId val="1024871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24648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/>
              <a:t>DICAR laureati CU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Dicar laureati CU</c:v>
          </c:tx>
          <c:spPr>
            <a:ln>
              <a:solidFill>
                <a:srgbClr val="00E600"/>
              </a:solidFill>
            </a:ln>
          </c:spPr>
          <c:marker>
            <c:symbol val="none"/>
          </c:marker>
          <c:cat>
            <c:strRef>
              <c:f>'Analisi laureati (Dipartimenti)'!$C$2:$H$2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(Dipartimenti)'!$O$48:$T$48</c:f>
              <c:numCache>
                <c:formatCode>#,##0</c:formatCode>
                <c:ptCount val="6"/>
                <c:pt idx="0">
                  <c:v>67</c:v>
                </c:pt>
                <c:pt idx="1">
                  <c:v>124</c:v>
                </c:pt>
                <c:pt idx="2">
                  <c:v>123</c:v>
                </c:pt>
                <c:pt idx="3">
                  <c:v>188</c:v>
                </c:pt>
                <c:pt idx="4" formatCode="General">
                  <c:v>217</c:v>
                </c:pt>
                <c:pt idx="5" formatCode="General">
                  <c:v>153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79680"/>
        <c:axId val="104685568"/>
      </c:lineChart>
      <c:catAx>
        <c:axId val="1046796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4685568"/>
        <c:crosses val="autoZero"/>
        <c:auto val="1"/>
        <c:lblAlgn val="ctr"/>
        <c:lblOffset val="100"/>
        <c:noMultiLvlLbl val="0"/>
      </c:catAx>
      <c:valAx>
        <c:axId val="1046855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46796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/>
              <a:t>DEI laureati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DEI magistrale/specialistica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(Dipartimenti)'!$O$3:$T$3</c:f>
              <c:numCache>
                <c:formatCode>#,##0</c:formatCode>
                <c:ptCount val="6"/>
                <c:pt idx="0">
                  <c:v>131</c:v>
                </c:pt>
                <c:pt idx="1">
                  <c:v>152</c:v>
                </c:pt>
                <c:pt idx="2">
                  <c:v>149</c:v>
                </c:pt>
                <c:pt idx="3">
                  <c:v>138</c:v>
                </c:pt>
                <c:pt idx="4" formatCode="General">
                  <c:v>118</c:v>
                </c:pt>
                <c:pt idx="5" formatCode="General">
                  <c:v>99</c:v>
                </c:pt>
              </c:numCache>
            </c:numRef>
          </c:val>
          <c:smooth val="0"/>
        </c:ser>
        <c:ser>
          <c:idx val="1"/>
          <c:order val="1"/>
          <c:tx>
            <c:v>DEI triennale 270</c:v>
          </c:tx>
          <c:spPr>
            <a:ln>
              <a:solidFill>
                <a:srgbClr val="FF3300"/>
              </a:solidFill>
            </a:ln>
          </c:spPr>
          <c:marker>
            <c:symbol val="none"/>
          </c:marker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(Dipartimenti)'!$C$3:$H$3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13</c:v>
                </c:pt>
                <c:pt idx="3" formatCode="#,##0">
                  <c:v>37</c:v>
                </c:pt>
                <c:pt idx="4">
                  <c:v>86</c:v>
                </c:pt>
                <c:pt idx="5">
                  <c:v>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12064"/>
        <c:axId val="104713600"/>
      </c:lineChart>
      <c:catAx>
        <c:axId val="1047120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4713600"/>
        <c:crosses val="autoZero"/>
        <c:auto val="1"/>
        <c:lblAlgn val="ctr"/>
        <c:lblOffset val="100"/>
        <c:noMultiLvlLbl val="0"/>
      </c:catAx>
      <c:valAx>
        <c:axId val="1047136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47120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/>
              <a:t>DMMM laureati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DMMM magistrale/specialistica</c:v>
          </c:tx>
          <c:spPr>
            <a:ln>
              <a:solidFill>
                <a:srgbClr val="CC0099"/>
              </a:solidFill>
            </a:ln>
          </c:spPr>
          <c:marker>
            <c:symbol val="none"/>
          </c:marker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(Dipartimenti)'!$O$26:$T$26</c:f>
              <c:numCache>
                <c:formatCode>#,##0</c:formatCode>
                <c:ptCount val="6"/>
                <c:pt idx="0">
                  <c:v>156</c:v>
                </c:pt>
                <c:pt idx="1">
                  <c:v>179</c:v>
                </c:pt>
                <c:pt idx="2">
                  <c:v>184</c:v>
                </c:pt>
                <c:pt idx="3">
                  <c:v>220</c:v>
                </c:pt>
                <c:pt idx="4" formatCode="General">
                  <c:v>230</c:v>
                </c:pt>
                <c:pt idx="5" formatCode="General">
                  <c:v>187</c:v>
                </c:pt>
              </c:numCache>
            </c:numRef>
          </c:val>
          <c:smooth val="0"/>
        </c:ser>
        <c:ser>
          <c:idx val="1"/>
          <c:order val="1"/>
          <c:tx>
            <c:v>DMMM triennale 270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27</c:v>
                </c:pt>
                <c:pt idx="3" formatCode="#,##0">
                  <c:v>110</c:v>
                </c:pt>
                <c:pt idx="4">
                  <c:v>174</c:v>
                </c:pt>
                <c:pt idx="5">
                  <c:v>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40352"/>
        <c:axId val="104741888"/>
      </c:lineChart>
      <c:catAx>
        <c:axId val="1047403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4741888"/>
        <c:crosses val="autoZero"/>
        <c:auto val="1"/>
        <c:lblAlgn val="ctr"/>
        <c:lblOffset val="100"/>
        <c:noMultiLvlLbl val="0"/>
      </c:catAx>
      <c:valAx>
        <c:axId val="1047418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4740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/>
              <a:t>DICATECH laureati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DICATECH magistrale/specialistica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(Dipartimenti)'!$O$48:$T$48</c:f>
              <c:numCache>
                <c:formatCode>#,##0</c:formatCode>
                <c:ptCount val="6"/>
                <c:pt idx="0">
                  <c:v>67</c:v>
                </c:pt>
                <c:pt idx="1">
                  <c:v>124</c:v>
                </c:pt>
                <c:pt idx="2">
                  <c:v>123</c:v>
                </c:pt>
                <c:pt idx="3">
                  <c:v>188</c:v>
                </c:pt>
                <c:pt idx="4" formatCode="General">
                  <c:v>217</c:v>
                </c:pt>
                <c:pt idx="5" formatCode="General">
                  <c:v>153</c:v>
                </c:pt>
              </c:numCache>
            </c:numRef>
          </c:val>
          <c:smooth val="0"/>
        </c:ser>
        <c:ser>
          <c:idx val="1"/>
          <c:order val="1"/>
          <c:tx>
            <c:v>DICATECH triennale 270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(Dipartimenti)'!$C$48:$H$48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10</c:v>
                </c:pt>
                <c:pt idx="3" formatCode="#,##0">
                  <c:v>56</c:v>
                </c:pt>
                <c:pt idx="4">
                  <c:v>160</c:v>
                </c:pt>
                <c:pt idx="5">
                  <c:v>189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72736"/>
        <c:axId val="104774272"/>
      </c:lineChart>
      <c:catAx>
        <c:axId val="1047727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4774272"/>
        <c:crosses val="autoZero"/>
        <c:auto val="1"/>
        <c:lblAlgn val="ctr"/>
        <c:lblOffset val="100"/>
        <c:noMultiLvlLbl val="0"/>
      </c:catAx>
      <c:valAx>
        <c:axId val="1047742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47727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/>
              <a:t>DICAR laureati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DICAR magistrale/specialistica</c:v>
          </c:tx>
          <c:spPr>
            <a:ln>
              <a:solidFill>
                <a:srgbClr val="00E600"/>
              </a:solidFill>
            </a:ln>
          </c:spPr>
          <c:marker>
            <c:symbol val="none"/>
          </c:marker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(Dipartimenti)'!$O$70:$T$70</c:f>
              <c:numCache>
                <c:formatCode>#,##0</c:formatCode>
                <c:ptCount val="6"/>
                <c:pt idx="0">
                  <c:v>108</c:v>
                </c:pt>
                <c:pt idx="1">
                  <c:v>135</c:v>
                </c:pt>
                <c:pt idx="2">
                  <c:v>155</c:v>
                </c:pt>
                <c:pt idx="3">
                  <c:v>213</c:v>
                </c:pt>
                <c:pt idx="4" formatCode="General">
                  <c:v>231</c:v>
                </c:pt>
                <c:pt idx="5" formatCode="General">
                  <c:v>203</c:v>
                </c:pt>
              </c:numCache>
            </c:numRef>
          </c:val>
          <c:smooth val="0"/>
        </c:ser>
        <c:ser>
          <c:idx val="1"/>
          <c:order val="1"/>
          <c:tx>
            <c:v>DICAR triennale 270</c:v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(Dipartimenti)'!$C$70:$H$70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10</c:v>
                </c:pt>
                <c:pt idx="3" formatCode="#,##0">
                  <c:v>29</c:v>
                </c:pt>
                <c:pt idx="4">
                  <c:v>29</c:v>
                </c:pt>
                <c:pt idx="5">
                  <c:v>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74752"/>
        <c:axId val="104876288"/>
      </c:lineChart>
      <c:catAx>
        <c:axId val="1048747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4876288"/>
        <c:crosses val="autoZero"/>
        <c:auto val="1"/>
        <c:lblAlgn val="ctr"/>
        <c:lblOffset val="100"/>
        <c:noMultiLvlLbl val="0"/>
      </c:catAx>
      <c:valAx>
        <c:axId val="1048762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48747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/>
              <a:t>POLIBA laureati magistrale/specialistica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DICATECH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5"/>
            <c:bubble3D val="0"/>
            <c:spPr>
              <a:ln>
                <a:solidFill>
                  <a:schemeClr val="accent1"/>
                </a:solidFill>
                <a:prstDash val="sysDot"/>
              </a:ln>
            </c:spPr>
          </c:dPt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(Dipartimenti)'!$O$48:$T$48</c:f>
              <c:numCache>
                <c:formatCode>#,##0</c:formatCode>
                <c:ptCount val="6"/>
                <c:pt idx="0">
                  <c:v>67</c:v>
                </c:pt>
                <c:pt idx="1">
                  <c:v>124</c:v>
                </c:pt>
                <c:pt idx="2">
                  <c:v>123</c:v>
                </c:pt>
                <c:pt idx="3">
                  <c:v>188</c:v>
                </c:pt>
                <c:pt idx="4" formatCode="General">
                  <c:v>217</c:v>
                </c:pt>
                <c:pt idx="5" formatCode="General">
                  <c:v>153</c:v>
                </c:pt>
              </c:numCache>
            </c:numRef>
          </c:val>
          <c:smooth val="0"/>
        </c:ser>
        <c:ser>
          <c:idx val="1"/>
          <c:order val="1"/>
          <c:tx>
            <c:v>DIEI </c:v>
          </c:tx>
          <c:spPr>
            <a:ln>
              <a:solidFill>
                <a:srgbClr val="FF3300"/>
              </a:solidFill>
            </a:ln>
          </c:spPr>
          <c:marker>
            <c:symbol val="none"/>
          </c:marker>
          <c:dPt>
            <c:idx val="5"/>
            <c:bubble3D val="0"/>
            <c:spPr>
              <a:ln>
                <a:solidFill>
                  <a:srgbClr val="FF3300"/>
                </a:solidFill>
                <a:prstDash val="sysDot"/>
              </a:ln>
            </c:spPr>
          </c:dPt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(Dipartimenti)'!$O$3:$T$3</c:f>
              <c:numCache>
                <c:formatCode>#,##0</c:formatCode>
                <c:ptCount val="6"/>
                <c:pt idx="0">
                  <c:v>131</c:v>
                </c:pt>
                <c:pt idx="1">
                  <c:v>152</c:v>
                </c:pt>
                <c:pt idx="2">
                  <c:v>149</c:v>
                </c:pt>
                <c:pt idx="3">
                  <c:v>138</c:v>
                </c:pt>
                <c:pt idx="4" formatCode="General">
                  <c:v>118</c:v>
                </c:pt>
                <c:pt idx="5" formatCode="General">
                  <c:v>99</c:v>
                </c:pt>
              </c:numCache>
            </c:numRef>
          </c:val>
          <c:smooth val="0"/>
        </c:ser>
        <c:ser>
          <c:idx val="2"/>
          <c:order val="2"/>
          <c:tx>
            <c:v>DMMM</c:v>
          </c:tx>
          <c:marker>
            <c:symbol val="none"/>
          </c:marker>
          <c:dPt>
            <c:idx val="5"/>
            <c:bubble3D val="0"/>
            <c:spPr>
              <a:ln>
                <a:prstDash val="sysDot"/>
              </a:ln>
            </c:spPr>
          </c:dPt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(Dipartimenti)'!$O$26:$T$26</c:f>
              <c:numCache>
                <c:formatCode>#,##0</c:formatCode>
                <c:ptCount val="6"/>
                <c:pt idx="0">
                  <c:v>156</c:v>
                </c:pt>
                <c:pt idx="1">
                  <c:v>179</c:v>
                </c:pt>
                <c:pt idx="2">
                  <c:v>184</c:v>
                </c:pt>
                <c:pt idx="3">
                  <c:v>220</c:v>
                </c:pt>
                <c:pt idx="4" formatCode="General">
                  <c:v>230</c:v>
                </c:pt>
                <c:pt idx="5" formatCode="General">
                  <c:v>187</c:v>
                </c:pt>
              </c:numCache>
            </c:numRef>
          </c:val>
          <c:smooth val="0"/>
        </c:ser>
        <c:ser>
          <c:idx val="3"/>
          <c:order val="3"/>
          <c:tx>
            <c:v>DICAR (CU)</c:v>
          </c:tx>
          <c:marker>
            <c:symbol val="none"/>
          </c:marker>
          <c:dPt>
            <c:idx val="5"/>
            <c:bubble3D val="0"/>
            <c:spPr>
              <a:ln>
                <a:prstDash val="sysDot"/>
              </a:ln>
            </c:spPr>
          </c:dPt>
          <c:val>
            <c:numRef>
              <c:f>'Analisi laureati (Dipartimenti)'!$O$70:$T$70</c:f>
              <c:numCache>
                <c:formatCode>#,##0</c:formatCode>
                <c:ptCount val="6"/>
                <c:pt idx="0">
                  <c:v>108</c:v>
                </c:pt>
                <c:pt idx="1">
                  <c:v>135</c:v>
                </c:pt>
                <c:pt idx="2">
                  <c:v>155</c:v>
                </c:pt>
                <c:pt idx="3">
                  <c:v>213</c:v>
                </c:pt>
                <c:pt idx="4" formatCode="General">
                  <c:v>231</c:v>
                </c:pt>
                <c:pt idx="5" formatCode="General">
                  <c:v>203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88672"/>
        <c:axId val="104990208"/>
      </c:lineChart>
      <c:catAx>
        <c:axId val="1049886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4990208"/>
        <c:crosses val="autoZero"/>
        <c:auto val="1"/>
        <c:lblAlgn val="ctr"/>
        <c:lblOffset val="100"/>
        <c:noMultiLvlLbl val="0"/>
      </c:catAx>
      <c:valAx>
        <c:axId val="1049902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49886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/>
              <a:t>POLIBA laureati triennale 270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DICATECH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5"/>
            <c:bubble3D val="0"/>
            <c:spPr>
              <a:ln>
                <a:solidFill>
                  <a:srgbClr val="0000FF"/>
                </a:solidFill>
                <a:prstDash val="sysDot"/>
              </a:ln>
            </c:spPr>
          </c:dPt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(Dipartimenti)'!$C$48:$H$48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10</c:v>
                </c:pt>
                <c:pt idx="3" formatCode="#,##0">
                  <c:v>56</c:v>
                </c:pt>
                <c:pt idx="4">
                  <c:v>160</c:v>
                </c:pt>
                <c:pt idx="5">
                  <c:v>189</c:v>
                </c:pt>
              </c:numCache>
            </c:numRef>
          </c:val>
          <c:smooth val="0"/>
        </c:ser>
        <c:ser>
          <c:idx val="1"/>
          <c:order val="1"/>
          <c:tx>
            <c:v>DIEI </c:v>
          </c:tx>
          <c:spPr>
            <a:ln>
              <a:solidFill>
                <a:srgbClr val="FF3300"/>
              </a:solidFill>
            </a:ln>
          </c:spPr>
          <c:marker>
            <c:symbol val="none"/>
          </c:marker>
          <c:dPt>
            <c:idx val="5"/>
            <c:bubble3D val="0"/>
            <c:spPr>
              <a:ln>
                <a:solidFill>
                  <a:srgbClr val="FF3300"/>
                </a:solidFill>
                <a:prstDash val="sysDot"/>
              </a:ln>
            </c:spPr>
          </c:dPt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(Dipartimenti)'!$C$3:$H$3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13</c:v>
                </c:pt>
                <c:pt idx="3" formatCode="#,##0">
                  <c:v>37</c:v>
                </c:pt>
                <c:pt idx="4">
                  <c:v>86</c:v>
                </c:pt>
                <c:pt idx="5">
                  <c:v>84</c:v>
                </c:pt>
              </c:numCache>
            </c:numRef>
          </c:val>
          <c:smooth val="0"/>
        </c:ser>
        <c:ser>
          <c:idx val="2"/>
          <c:order val="2"/>
          <c:tx>
            <c:v>DMMM</c:v>
          </c:tx>
          <c:marker>
            <c:symbol val="none"/>
          </c:marker>
          <c:dPt>
            <c:idx val="5"/>
            <c:bubble3D val="0"/>
            <c:spPr>
              <a:ln>
                <a:prstDash val="sysDot"/>
              </a:ln>
            </c:spPr>
          </c:dPt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27</c:v>
                </c:pt>
                <c:pt idx="3" formatCode="#,##0">
                  <c:v>110</c:v>
                </c:pt>
                <c:pt idx="4">
                  <c:v>174</c:v>
                </c:pt>
                <c:pt idx="5">
                  <c:v>221</c:v>
                </c:pt>
              </c:numCache>
            </c:numRef>
          </c:val>
          <c:smooth val="0"/>
        </c:ser>
        <c:ser>
          <c:idx val="3"/>
          <c:order val="3"/>
          <c:tx>
            <c:v>DICAR</c:v>
          </c:tx>
          <c:marker>
            <c:symbol val="none"/>
          </c:marker>
          <c:dPt>
            <c:idx val="5"/>
            <c:bubble3D val="0"/>
            <c:spPr>
              <a:ln>
                <a:prstDash val="sysDot"/>
              </a:ln>
            </c:spPr>
          </c:dPt>
          <c:val>
            <c:numRef>
              <c:f>'Analisi laureati (Dipartimenti)'!$C$70:$H$70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10</c:v>
                </c:pt>
                <c:pt idx="3" formatCode="#,##0">
                  <c:v>29</c:v>
                </c:pt>
                <c:pt idx="4">
                  <c:v>29</c:v>
                </c:pt>
                <c:pt idx="5">
                  <c:v>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28224"/>
        <c:axId val="105030016"/>
      </c:lineChart>
      <c:catAx>
        <c:axId val="1050282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5030016"/>
        <c:crosses val="autoZero"/>
        <c:auto val="1"/>
        <c:lblAlgn val="ctr"/>
        <c:lblOffset val="100"/>
        <c:noMultiLvlLbl val="0"/>
      </c:catAx>
      <c:valAx>
        <c:axId val="105030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50282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/>
              <a:t>POLIBA laureati triennale 509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DICATECH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5"/>
            <c:bubble3D val="0"/>
            <c:spPr>
              <a:ln>
                <a:solidFill>
                  <a:schemeClr val="accent1"/>
                </a:solidFill>
                <a:prstDash val="sysDot"/>
              </a:ln>
            </c:spPr>
          </c:dPt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(Dipartimenti)'!$C$49:$H$49</c:f>
              <c:numCache>
                <c:formatCode>#,##0</c:formatCode>
                <c:ptCount val="6"/>
                <c:pt idx="0">
                  <c:v>235</c:v>
                </c:pt>
                <c:pt idx="1">
                  <c:v>230</c:v>
                </c:pt>
                <c:pt idx="2">
                  <c:v>258</c:v>
                </c:pt>
                <c:pt idx="3">
                  <c:v>235</c:v>
                </c:pt>
                <c:pt idx="4" formatCode="General">
                  <c:v>249</c:v>
                </c:pt>
                <c:pt idx="5" formatCode="General">
                  <c:v>119</c:v>
                </c:pt>
              </c:numCache>
            </c:numRef>
          </c:val>
          <c:smooth val="0"/>
        </c:ser>
        <c:ser>
          <c:idx val="1"/>
          <c:order val="1"/>
          <c:tx>
            <c:v>DIEI </c:v>
          </c:tx>
          <c:spPr>
            <a:ln>
              <a:solidFill>
                <a:srgbClr val="FF3300"/>
              </a:solidFill>
            </a:ln>
          </c:spPr>
          <c:marker>
            <c:symbol val="none"/>
          </c:marker>
          <c:dPt>
            <c:idx val="5"/>
            <c:bubble3D val="0"/>
            <c:spPr>
              <a:ln>
                <a:solidFill>
                  <a:srgbClr val="FF3300"/>
                </a:solidFill>
                <a:prstDash val="sysDot"/>
              </a:ln>
            </c:spPr>
          </c:dPt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(Dipartimenti)'!$C$4:$H$4</c:f>
              <c:numCache>
                <c:formatCode>#,##0</c:formatCode>
                <c:ptCount val="6"/>
                <c:pt idx="0">
                  <c:v>200</c:v>
                </c:pt>
                <c:pt idx="1">
                  <c:v>182</c:v>
                </c:pt>
                <c:pt idx="2">
                  <c:v>190</c:v>
                </c:pt>
                <c:pt idx="3">
                  <c:v>184</c:v>
                </c:pt>
                <c:pt idx="4" formatCode="General">
                  <c:v>95</c:v>
                </c:pt>
                <c:pt idx="5" formatCode="General">
                  <c:v>46</c:v>
                </c:pt>
              </c:numCache>
            </c:numRef>
          </c:val>
          <c:smooth val="0"/>
        </c:ser>
        <c:ser>
          <c:idx val="2"/>
          <c:order val="2"/>
          <c:tx>
            <c:v>DMMM</c:v>
          </c:tx>
          <c:marker>
            <c:symbol val="none"/>
          </c:marker>
          <c:dPt>
            <c:idx val="5"/>
            <c:bubble3D val="0"/>
            <c:spPr>
              <a:ln>
                <a:prstDash val="sysDot"/>
              </a:ln>
            </c:spPr>
          </c:dPt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(Dipartimenti)'!$C$27:$H$27</c:f>
              <c:numCache>
                <c:formatCode>#,##0</c:formatCode>
                <c:ptCount val="6"/>
                <c:pt idx="0">
                  <c:v>323</c:v>
                </c:pt>
                <c:pt idx="1">
                  <c:v>265</c:v>
                </c:pt>
                <c:pt idx="2">
                  <c:v>302</c:v>
                </c:pt>
                <c:pt idx="3">
                  <c:v>231</c:v>
                </c:pt>
                <c:pt idx="4" formatCode="General">
                  <c:v>147</c:v>
                </c:pt>
                <c:pt idx="5" formatCode="General">
                  <c:v>59</c:v>
                </c:pt>
              </c:numCache>
            </c:numRef>
          </c:val>
          <c:smooth val="0"/>
        </c:ser>
        <c:ser>
          <c:idx val="3"/>
          <c:order val="3"/>
          <c:tx>
            <c:v>DICAR</c:v>
          </c:tx>
          <c:marker>
            <c:symbol val="none"/>
          </c:marker>
          <c:dPt>
            <c:idx val="5"/>
            <c:bubble3D val="0"/>
            <c:spPr>
              <a:ln>
                <a:prstDash val="sysDot"/>
              </a:ln>
            </c:spPr>
          </c:dPt>
          <c:val>
            <c:numRef>
              <c:f>'Analisi laureati (Dipartimenti)'!$C$71:$H$71</c:f>
              <c:numCache>
                <c:formatCode>#,##0</c:formatCode>
                <c:ptCount val="6"/>
                <c:pt idx="0">
                  <c:v>34</c:v>
                </c:pt>
                <c:pt idx="1">
                  <c:v>41</c:v>
                </c:pt>
                <c:pt idx="2">
                  <c:v>23</c:v>
                </c:pt>
                <c:pt idx="3">
                  <c:v>8</c:v>
                </c:pt>
                <c:pt idx="4" formatCode="General">
                  <c:v>3</c:v>
                </c:pt>
                <c:pt idx="5" formatCode="General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77856"/>
        <c:axId val="107179392"/>
      </c:lineChart>
      <c:catAx>
        <c:axId val="1071778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7179392"/>
        <c:crosses val="autoZero"/>
        <c:auto val="1"/>
        <c:lblAlgn val="ctr"/>
        <c:lblOffset val="100"/>
        <c:noMultiLvlLbl val="0"/>
      </c:catAx>
      <c:valAx>
        <c:axId val="1071793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71778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Laureati LIL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'Analisi laureati (CdS)'!$D$50:$I$50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(CdS)'!$D$51:$I$51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9</c:v>
                </c:pt>
                <c:pt idx="3" formatCode="#,##0">
                  <c:v>12</c:v>
                </c:pt>
                <c:pt idx="4">
                  <c:v>26</c:v>
                </c:pt>
                <c:pt idx="5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41248"/>
        <c:axId val="91142784"/>
      </c:lineChart>
      <c:catAx>
        <c:axId val="91141248"/>
        <c:scaling>
          <c:orientation val="minMax"/>
        </c:scaling>
        <c:delete val="0"/>
        <c:axPos val="b"/>
        <c:majorTickMark val="out"/>
        <c:minorTickMark val="none"/>
        <c:tickLblPos val="nextTo"/>
        <c:crossAx val="91142784"/>
        <c:crosses val="autoZero"/>
        <c:auto val="1"/>
        <c:lblAlgn val="ctr"/>
        <c:lblOffset val="100"/>
        <c:noMultiLvlLbl val="0"/>
      </c:catAx>
      <c:valAx>
        <c:axId val="91142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141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/>
              <a:t>POLIBA laureati triennale Totali (270+509)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DICATECH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5"/>
            <c:bubble3D val="0"/>
            <c:spPr>
              <a:ln>
                <a:solidFill>
                  <a:srgbClr val="0000FF"/>
                </a:solidFill>
                <a:prstDash val="sysDot"/>
              </a:ln>
            </c:spPr>
          </c:dPt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(Dipartimenti)'!$C$50:$H$50</c:f>
              <c:numCache>
                <c:formatCode>General</c:formatCode>
                <c:ptCount val="6"/>
                <c:pt idx="0">
                  <c:v>235</c:v>
                </c:pt>
                <c:pt idx="1">
                  <c:v>230</c:v>
                </c:pt>
                <c:pt idx="2">
                  <c:v>268</c:v>
                </c:pt>
                <c:pt idx="3">
                  <c:v>291</c:v>
                </c:pt>
                <c:pt idx="4">
                  <c:v>409</c:v>
                </c:pt>
                <c:pt idx="5">
                  <c:v>308</c:v>
                </c:pt>
              </c:numCache>
            </c:numRef>
          </c:val>
          <c:smooth val="0"/>
        </c:ser>
        <c:ser>
          <c:idx val="1"/>
          <c:order val="1"/>
          <c:tx>
            <c:v>DIEI </c:v>
          </c:tx>
          <c:spPr>
            <a:ln>
              <a:solidFill>
                <a:srgbClr val="FF3300"/>
              </a:solidFill>
            </a:ln>
          </c:spPr>
          <c:marker>
            <c:symbol val="none"/>
          </c:marker>
          <c:dPt>
            <c:idx val="5"/>
            <c:bubble3D val="0"/>
            <c:spPr>
              <a:ln>
                <a:solidFill>
                  <a:srgbClr val="FF3300"/>
                </a:solidFill>
                <a:prstDash val="sysDot"/>
              </a:ln>
            </c:spPr>
          </c:dPt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(Dipartimenti)'!$C$5:$H$5</c:f>
              <c:numCache>
                <c:formatCode>General</c:formatCode>
                <c:ptCount val="6"/>
                <c:pt idx="0">
                  <c:v>200</c:v>
                </c:pt>
                <c:pt idx="1">
                  <c:v>182</c:v>
                </c:pt>
                <c:pt idx="2">
                  <c:v>203</c:v>
                </c:pt>
                <c:pt idx="3">
                  <c:v>221</c:v>
                </c:pt>
                <c:pt idx="4">
                  <c:v>181</c:v>
                </c:pt>
                <c:pt idx="5">
                  <c:v>130</c:v>
                </c:pt>
              </c:numCache>
            </c:numRef>
          </c:val>
          <c:smooth val="0"/>
        </c:ser>
        <c:ser>
          <c:idx val="2"/>
          <c:order val="2"/>
          <c:tx>
            <c:v>DMMM</c:v>
          </c:tx>
          <c:marker>
            <c:symbol val="none"/>
          </c:marker>
          <c:dPt>
            <c:idx val="5"/>
            <c:bubble3D val="0"/>
            <c:spPr>
              <a:ln>
                <a:prstDash val="sysDot"/>
              </a:ln>
            </c:spPr>
          </c:dPt>
          <c:cat>
            <c:strRef>
              <c:f>'Analisi laureati (Dipartimenti)'!$O$2:$T$2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(Dipartimenti)'!$C$28:$H$28</c:f>
              <c:numCache>
                <c:formatCode>General</c:formatCode>
                <c:ptCount val="6"/>
                <c:pt idx="0">
                  <c:v>323</c:v>
                </c:pt>
                <c:pt idx="1">
                  <c:v>265</c:v>
                </c:pt>
                <c:pt idx="2">
                  <c:v>329</c:v>
                </c:pt>
                <c:pt idx="3">
                  <c:v>341</c:v>
                </c:pt>
                <c:pt idx="4">
                  <c:v>321</c:v>
                </c:pt>
                <c:pt idx="5">
                  <c:v>280</c:v>
                </c:pt>
              </c:numCache>
            </c:numRef>
          </c:val>
          <c:smooth val="0"/>
        </c:ser>
        <c:ser>
          <c:idx val="3"/>
          <c:order val="3"/>
          <c:tx>
            <c:v>DICAR</c:v>
          </c:tx>
          <c:marker>
            <c:symbol val="none"/>
          </c:marker>
          <c:val>
            <c:numRef>
              <c:f>'Analisi laureati (Dipartimenti)'!$C$72:$H$72</c:f>
              <c:numCache>
                <c:formatCode>General</c:formatCode>
                <c:ptCount val="6"/>
                <c:pt idx="0">
                  <c:v>34</c:v>
                </c:pt>
                <c:pt idx="1">
                  <c:v>41</c:v>
                </c:pt>
                <c:pt idx="2">
                  <c:v>33</c:v>
                </c:pt>
                <c:pt idx="3">
                  <c:v>37</c:v>
                </c:pt>
                <c:pt idx="4">
                  <c:v>32</c:v>
                </c:pt>
                <c:pt idx="5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25472"/>
        <c:axId val="107227008"/>
      </c:lineChart>
      <c:catAx>
        <c:axId val="107225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7227008"/>
        <c:crosses val="autoZero"/>
        <c:auto val="1"/>
        <c:lblAlgn val="ctr"/>
        <c:lblOffset val="100"/>
        <c:noMultiLvlLbl val="0"/>
      </c:catAx>
      <c:valAx>
        <c:axId val="1072270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7225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Laureati LISIE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'Analisi laureati (CdS)'!$D$75:$I$75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(CdS)'!$D$76:$I$76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4</c:v>
                </c:pt>
                <c:pt idx="3" formatCode="#,##0">
                  <c:v>12</c:v>
                </c:pt>
                <c:pt idx="4">
                  <c:v>29</c:v>
                </c:pt>
                <c:pt idx="5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37312"/>
        <c:axId val="91447296"/>
      </c:lineChart>
      <c:catAx>
        <c:axId val="91437312"/>
        <c:scaling>
          <c:orientation val="minMax"/>
        </c:scaling>
        <c:delete val="0"/>
        <c:axPos val="b"/>
        <c:majorTickMark val="out"/>
        <c:minorTickMark val="none"/>
        <c:tickLblPos val="nextTo"/>
        <c:crossAx val="91447296"/>
        <c:crosses val="autoZero"/>
        <c:auto val="1"/>
        <c:lblAlgn val="ctr"/>
        <c:lblOffset val="100"/>
        <c:noMultiLvlLbl val="0"/>
      </c:catAx>
      <c:valAx>
        <c:axId val="91447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437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Laureati LIM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'Analisi laureati (CdS)'!$D$100:$I$100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(CdS)'!$D$101:$I$101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27</c:v>
                </c:pt>
                <c:pt idx="3" formatCode="#,##0">
                  <c:v>85</c:v>
                </c:pt>
                <c:pt idx="4">
                  <c:v>98</c:v>
                </c:pt>
                <c:pt idx="5">
                  <c:v>119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54848"/>
        <c:axId val="91460736"/>
      </c:lineChart>
      <c:catAx>
        <c:axId val="91454848"/>
        <c:scaling>
          <c:orientation val="minMax"/>
        </c:scaling>
        <c:delete val="0"/>
        <c:axPos val="b"/>
        <c:majorTickMark val="out"/>
        <c:minorTickMark val="none"/>
        <c:tickLblPos val="nextTo"/>
        <c:crossAx val="91460736"/>
        <c:crosses val="autoZero"/>
        <c:auto val="1"/>
        <c:lblAlgn val="ctr"/>
        <c:lblOffset val="100"/>
        <c:noMultiLvlLbl val="0"/>
      </c:catAx>
      <c:valAx>
        <c:axId val="91460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454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Laureati LIG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'Analisi laureati (CdS)'!$D$125:$I$125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(CdS)'!$D$126:$I$126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25</c:v>
                </c:pt>
                <c:pt idx="4">
                  <c:v>76</c:v>
                </c:pt>
                <c:pt idx="5">
                  <c:v>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71328"/>
        <c:axId val="91572864"/>
      </c:lineChart>
      <c:catAx>
        <c:axId val="91571328"/>
        <c:scaling>
          <c:orientation val="minMax"/>
        </c:scaling>
        <c:delete val="0"/>
        <c:axPos val="b"/>
        <c:majorTickMark val="out"/>
        <c:minorTickMark val="none"/>
        <c:tickLblPos val="nextTo"/>
        <c:crossAx val="91572864"/>
        <c:crosses val="autoZero"/>
        <c:auto val="1"/>
        <c:lblAlgn val="ctr"/>
        <c:lblOffset val="100"/>
        <c:noMultiLvlLbl val="0"/>
      </c:catAx>
      <c:valAx>
        <c:axId val="91572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571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Laureati LIC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'Analisi laureati (CdS)'!$D$150:$I$150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(CdS)'!$D$151:$I$151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4</c:v>
                </c:pt>
                <c:pt idx="4">
                  <c:v>58</c:v>
                </c:pt>
                <c:pt idx="5">
                  <c:v>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84384"/>
        <c:axId val="91585920"/>
      </c:lineChart>
      <c:catAx>
        <c:axId val="91584384"/>
        <c:scaling>
          <c:orientation val="minMax"/>
        </c:scaling>
        <c:delete val="0"/>
        <c:axPos val="b"/>
        <c:majorTickMark val="out"/>
        <c:minorTickMark val="none"/>
        <c:tickLblPos val="nextTo"/>
        <c:crossAx val="91585920"/>
        <c:crosses val="autoZero"/>
        <c:auto val="1"/>
        <c:lblAlgn val="ctr"/>
        <c:lblOffset val="100"/>
        <c:noMultiLvlLbl val="0"/>
      </c:catAx>
      <c:valAx>
        <c:axId val="91585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584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Laureati LID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'Analisi laureati (CdS)'!$D$175:$I$175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(CdS)'!$D$176:$I$176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9</c:v>
                </c:pt>
                <c:pt idx="3" formatCode="#,##0">
                  <c:v>36</c:v>
                </c:pt>
                <c:pt idx="4">
                  <c:v>66</c:v>
                </c:pt>
                <c:pt idx="5">
                  <c:v>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06016"/>
        <c:axId val="91616000"/>
      </c:lineChart>
      <c:catAx>
        <c:axId val="91606016"/>
        <c:scaling>
          <c:orientation val="minMax"/>
        </c:scaling>
        <c:delete val="0"/>
        <c:axPos val="b"/>
        <c:majorTickMark val="out"/>
        <c:minorTickMark val="none"/>
        <c:tickLblPos val="nextTo"/>
        <c:crossAx val="91616000"/>
        <c:crosses val="autoZero"/>
        <c:auto val="1"/>
        <c:lblAlgn val="ctr"/>
        <c:lblOffset val="100"/>
        <c:noMultiLvlLbl val="0"/>
      </c:catAx>
      <c:valAx>
        <c:axId val="9161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606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Laureati LDIS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'Analisi laureati (CdS)'!$D$276:$I$276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
(parziali)</c:v>
                </c:pt>
              </c:strCache>
            </c:strRef>
          </c:cat>
          <c:val>
            <c:numRef>
              <c:f>'Analisi laureati (CdS)'!$D$277:$I$277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#,##0">
                  <c:v>10</c:v>
                </c:pt>
                <c:pt idx="3" formatCode="#,##0">
                  <c:v>29</c:v>
                </c:pt>
                <c:pt idx="4">
                  <c:v>29</c:v>
                </c:pt>
                <c:pt idx="5">
                  <c:v>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39808"/>
        <c:axId val="91641344"/>
      </c:lineChart>
      <c:catAx>
        <c:axId val="91639808"/>
        <c:scaling>
          <c:orientation val="minMax"/>
        </c:scaling>
        <c:delete val="0"/>
        <c:axPos val="b"/>
        <c:majorTickMark val="out"/>
        <c:minorTickMark val="none"/>
        <c:tickLblPos val="nextTo"/>
        <c:crossAx val="91641344"/>
        <c:crosses val="autoZero"/>
        <c:auto val="1"/>
        <c:lblAlgn val="ctr"/>
        <c:lblOffset val="100"/>
        <c:noMultiLvlLbl val="0"/>
      </c:catAx>
      <c:valAx>
        <c:axId val="91641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639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1181099</xdr:colOff>
      <xdr:row>5</xdr:row>
      <xdr:rowOff>14287</xdr:rowOff>
    </xdr:from>
    <xdr:to>
      <xdr:col>8</xdr:col>
      <xdr:colOff>228599</xdr:colOff>
      <xdr:row>20</xdr:row>
      <xdr:rowOff>38100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29</xdr:row>
      <xdr:rowOff>9525</xdr:rowOff>
    </xdr:from>
    <xdr:to>
      <xdr:col>8</xdr:col>
      <xdr:colOff>209550</xdr:colOff>
      <xdr:row>43</xdr:row>
      <xdr:rowOff>85725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53</xdr:row>
      <xdr:rowOff>9525</xdr:rowOff>
    </xdr:from>
    <xdr:to>
      <xdr:col>8</xdr:col>
      <xdr:colOff>200025</xdr:colOff>
      <xdr:row>67</xdr:row>
      <xdr:rowOff>85725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78</xdr:row>
      <xdr:rowOff>0</xdr:rowOff>
    </xdr:from>
    <xdr:to>
      <xdr:col>8</xdr:col>
      <xdr:colOff>200025</xdr:colOff>
      <xdr:row>92</xdr:row>
      <xdr:rowOff>76200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103</xdr:row>
      <xdr:rowOff>9525</xdr:rowOff>
    </xdr:from>
    <xdr:to>
      <xdr:col>8</xdr:col>
      <xdr:colOff>200025</xdr:colOff>
      <xdr:row>117</xdr:row>
      <xdr:rowOff>85725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128</xdr:row>
      <xdr:rowOff>0</xdr:rowOff>
    </xdr:from>
    <xdr:to>
      <xdr:col>8</xdr:col>
      <xdr:colOff>200025</xdr:colOff>
      <xdr:row>142</xdr:row>
      <xdr:rowOff>76200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153</xdr:row>
      <xdr:rowOff>0</xdr:rowOff>
    </xdr:from>
    <xdr:to>
      <xdr:col>8</xdr:col>
      <xdr:colOff>200025</xdr:colOff>
      <xdr:row>167</xdr:row>
      <xdr:rowOff>76200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178</xdr:row>
      <xdr:rowOff>0</xdr:rowOff>
    </xdr:from>
    <xdr:to>
      <xdr:col>8</xdr:col>
      <xdr:colOff>200025</xdr:colOff>
      <xdr:row>192</xdr:row>
      <xdr:rowOff>76200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279</xdr:row>
      <xdr:rowOff>0</xdr:rowOff>
    </xdr:from>
    <xdr:to>
      <xdr:col>8</xdr:col>
      <xdr:colOff>200025</xdr:colOff>
      <xdr:row>293</xdr:row>
      <xdr:rowOff>76200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304</xdr:row>
      <xdr:rowOff>0</xdr:rowOff>
    </xdr:from>
    <xdr:to>
      <xdr:col>8</xdr:col>
      <xdr:colOff>200025</xdr:colOff>
      <xdr:row>318</xdr:row>
      <xdr:rowOff>76200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329</xdr:row>
      <xdr:rowOff>0</xdr:rowOff>
    </xdr:from>
    <xdr:to>
      <xdr:col>8</xdr:col>
      <xdr:colOff>200025</xdr:colOff>
      <xdr:row>343</xdr:row>
      <xdr:rowOff>76200</xdr:rowOff>
    </xdr:to>
    <xdr:graphicFrame macro="">
      <xdr:nvGraphicFramePr>
        <xdr:cNvPr id="15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203</xdr:row>
      <xdr:rowOff>0</xdr:rowOff>
    </xdr:from>
    <xdr:to>
      <xdr:col>8</xdr:col>
      <xdr:colOff>200025</xdr:colOff>
      <xdr:row>217</xdr:row>
      <xdr:rowOff>76200</xdr:rowOff>
    </xdr:to>
    <xdr:graphicFrame macro="">
      <xdr:nvGraphicFramePr>
        <xdr:cNvPr id="16" name="Gra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228</xdr:row>
      <xdr:rowOff>0</xdr:rowOff>
    </xdr:from>
    <xdr:to>
      <xdr:col>8</xdr:col>
      <xdr:colOff>200025</xdr:colOff>
      <xdr:row>242</xdr:row>
      <xdr:rowOff>76200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254</xdr:row>
      <xdr:rowOff>0</xdr:rowOff>
    </xdr:from>
    <xdr:to>
      <xdr:col>8</xdr:col>
      <xdr:colOff>200025</xdr:colOff>
      <xdr:row>268</xdr:row>
      <xdr:rowOff>76200</xdr:rowOff>
    </xdr:to>
    <xdr:graphicFrame macro="">
      <xdr:nvGraphicFramePr>
        <xdr:cNvPr id="18" name="Gra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322695</xdr:colOff>
      <xdr:row>7</xdr:row>
      <xdr:rowOff>11545</xdr:rowOff>
    </xdr:from>
    <xdr:to>
      <xdr:col>8</xdr:col>
      <xdr:colOff>893329</xdr:colOff>
      <xdr:row>21</xdr:row>
      <xdr:rowOff>27421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238124</xdr:colOff>
      <xdr:row>28</xdr:row>
      <xdr:rowOff>136072</xdr:rowOff>
    </xdr:from>
    <xdr:to>
      <xdr:col>8</xdr:col>
      <xdr:colOff>916214</xdr:colOff>
      <xdr:row>44</xdr:row>
      <xdr:rowOff>90714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447674</xdr:colOff>
      <xdr:row>49</xdr:row>
      <xdr:rowOff>171823</xdr:rowOff>
    </xdr:from>
    <xdr:to>
      <xdr:col>8</xdr:col>
      <xdr:colOff>881528</xdr:colOff>
      <xdr:row>66</xdr:row>
      <xdr:rowOff>37353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275852</xdr:colOff>
      <xdr:row>72</xdr:row>
      <xdr:rowOff>166408</xdr:rowOff>
    </xdr:from>
    <xdr:to>
      <xdr:col>8</xdr:col>
      <xdr:colOff>821765</xdr:colOff>
      <xdr:row>87</xdr:row>
      <xdr:rowOff>127001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438150</xdr:colOff>
      <xdr:row>4</xdr:row>
      <xdr:rowOff>0</xdr:rowOff>
    </xdr:from>
    <xdr:to>
      <xdr:col>19</xdr:col>
      <xdr:colOff>545353</xdr:colOff>
      <xdr:row>17</xdr:row>
      <xdr:rowOff>179294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470645</xdr:colOff>
      <xdr:row>27</xdr:row>
      <xdr:rowOff>97119</xdr:rowOff>
    </xdr:from>
    <xdr:to>
      <xdr:col>20</xdr:col>
      <xdr:colOff>246530</xdr:colOff>
      <xdr:row>43</xdr:row>
      <xdr:rowOff>74706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515470</xdr:colOff>
      <xdr:row>49</xdr:row>
      <xdr:rowOff>67234</xdr:rowOff>
    </xdr:from>
    <xdr:to>
      <xdr:col>20</xdr:col>
      <xdr:colOff>291355</xdr:colOff>
      <xdr:row>65</xdr:row>
      <xdr:rowOff>44821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572567</xdr:colOff>
      <xdr:row>74</xdr:row>
      <xdr:rowOff>154747</xdr:rowOff>
    </xdr:from>
    <xdr:to>
      <xdr:col>19</xdr:col>
      <xdr:colOff>348452</xdr:colOff>
      <xdr:row>90</xdr:row>
      <xdr:rowOff>132334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46181</xdr:colOff>
      <xdr:row>3</xdr:row>
      <xdr:rowOff>150091</xdr:rowOff>
    </xdr:from>
    <xdr:to>
      <xdr:col>30</xdr:col>
      <xdr:colOff>511293</xdr:colOff>
      <xdr:row>17</xdr:row>
      <xdr:rowOff>144658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136072</xdr:colOff>
      <xdr:row>27</xdr:row>
      <xdr:rowOff>145142</xdr:rowOff>
    </xdr:from>
    <xdr:to>
      <xdr:col>29</xdr:col>
      <xdr:colOff>589643</xdr:colOff>
      <xdr:row>43</xdr:row>
      <xdr:rowOff>90714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485321</xdr:colOff>
      <xdr:row>49</xdr:row>
      <xdr:rowOff>104321</xdr:rowOff>
    </xdr:from>
    <xdr:to>
      <xdr:col>29</xdr:col>
      <xdr:colOff>344714</xdr:colOff>
      <xdr:row>65</xdr:row>
      <xdr:rowOff>45357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535215</xdr:colOff>
      <xdr:row>75</xdr:row>
      <xdr:rowOff>36285</xdr:rowOff>
    </xdr:from>
    <xdr:to>
      <xdr:col>27</xdr:col>
      <xdr:colOff>326571</xdr:colOff>
      <xdr:row>90</xdr:row>
      <xdr:rowOff>126999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122382</xdr:colOff>
      <xdr:row>37</xdr:row>
      <xdr:rowOff>57728</xdr:rowOff>
    </xdr:from>
    <xdr:to>
      <xdr:col>19</xdr:col>
      <xdr:colOff>159194</xdr:colOff>
      <xdr:row>53</xdr:row>
      <xdr:rowOff>44551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12700</xdr:colOff>
      <xdr:row>3</xdr:row>
      <xdr:rowOff>120650</xdr:rowOff>
    </xdr:from>
    <xdr:to>
      <xdr:col>10</xdr:col>
      <xdr:colOff>49512</xdr:colOff>
      <xdr:row>19</xdr:row>
      <xdr:rowOff>107473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7472</xdr:colOff>
      <xdr:row>20</xdr:row>
      <xdr:rowOff>89648</xdr:rowOff>
    </xdr:from>
    <xdr:to>
      <xdr:col>10</xdr:col>
      <xdr:colOff>44284</xdr:colOff>
      <xdr:row>36</xdr:row>
      <xdr:rowOff>76471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610551</xdr:colOff>
      <xdr:row>37</xdr:row>
      <xdr:rowOff>52294</xdr:rowOff>
    </xdr:from>
    <xdr:to>
      <xdr:col>10</xdr:col>
      <xdr:colOff>35454</xdr:colOff>
      <xdr:row>53</xdr:row>
      <xdr:rowOff>39118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topLeftCell="A61" zoomScale="85" zoomScaleNormal="85" workbookViewId="0">
      <selection sqref="A1:Z1"/>
    </sheetView>
  </sheetViews>
  <sheetFormatPr defaultRowHeight="14.5" x14ac:dyDescent="0.35"/>
  <cols>
    <col min="1" max="1" width="13" style="2" customWidth="1"/>
    <col min="2" max="2" width="12.7265625" style="94" customWidth="1"/>
    <col min="3" max="3" width="10.453125" customWidth="1"/>
    <col min="4" max="4" width="64.1796875" bestFit="1" customWidth="1"/>
    <col min="5" max="5" width="3" bestFit="1" customWidth="1"/>
    <col min="6" max="10" width="4" bestFit="1" customWidth="1"/>
    <col min="11" max="25" width="3" bestFit="1" customWidth="1"/>
    <col min="26" max="26" width="10.7265625" customWidth="1"/>
  </cols>
  <sheetData>
    <row r="1" spans="1:26" s="2" customFormat="1" ht="21" customHeight="1" x14ac:dyDescent="0.25">
      <c r="A1" s="136" t="s">
        <v>132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pans="1:26" ht="15.75" thickBot="1" x14ac:dyDescent="0.3"/>
    <row r="3" spans="1:26" s="2" customFormat="1" ht="15" customHeight="1" x14ac:dyDescent="0.35">
      <c r="A3" s="111" t="s">
        <v>111</v>
      </c>
      <c r="B3" s="113" t="s">
        <v>112</v>
      </c>
      <c r="C3" s="113" t="s">
        <v>113</v>
      </c>
      <c r="D3" s="113" t="s">
        <v>114</v>
      </c>
      <c r="E3" s="115" t="s">
        <v>115</v>
      </c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7"/>
      <c r="Z3" s="118" t="s">
        <v>121</v>
      </c>
    </row>
    <row r="4" spans="1:26" s="2" customFormat="1" ht="15" thickBot="1" x14ac:dyDescent="0.4">
      <c r="A4" s="112"/>
      <c r="B4" s="114"/>
      <c r="C4" s="114"/>
      <c r="D4" s="114"/>
      <c r="E4" s="98">
        <v>0</v>
      </c>
      <c r="F4" s="98">
        <v>1</v>
      </c>
      <c r="G4" s="98">
        <v>2</v>
      </c>
      <c r="H4" s="98">
        <v>3</v>
      </c>
      <c r="I4" s="98">
        <v>4</v>
      </c>
      <c r="J4" s="98">
        <v>5</v>
      </c>
      <c r="K4" s="98">
        <v>6</v>
      </c>
      <c r="L4" s="98">
        <v>7</v>
      </c>
      <c r="M4" s="98">
        <v>8</v>
      </c>
      <c r="N4" s="98">
        <v>9</v>
      </c>
      <c r="O4" s="98">
        <v>10</v>
      </c>
      <c r="P4" s="98">
        <v>11</v>
      </c>
      <c r="Q4" s="98">
        <v>12</v>
      </c>
      <c r="R4" s="98">
        <v>13</v>
      </c>
      <c r="S4" s="98">
        <v>15</v>
      </c>
      <c r="T4" s="98">
        <v>16</v>
      </c>
      <c r="U4" s="98">
        <v>17</v>
      </c>
      <c r="V4" s="98">
        <v>19</v>
      </c>
      <c r="W4" s="98">
        <v>22</v>
      </c>
      <c r="X4" s="98">
        <v>25</v>
      </c>
      <c r="Y4" s="98">
        <v>26</v>
      </c>
      <c r="Z4" s="119"/>
    </row>
    <row r="5" spans="1:26" ht="15.75" thickBot="1" x14ac:dyDescent="0.3"/>
    <row r="6" spans="1:26" x14ac:dyDescent="0.35">
      <c r="A6" s="124" t="s">
        <v>1</v>
      </c>
      <c r="B6" s="120" t="s">
        <v>118</v>
      </c>
      <c r="C6" s="80" t="s">
        <v>21</v>
      </c>
      <c r="D6" s="80" t="s">
        <v>22</v>
      </c>
      <c r="E6" s="80"/>
      <c r="F6" s="80">
        <v>3</v>
      </c>
      <c r="G6" s="80">
        <v>10</v>
      </c>
      <c r="H6" s="80">
        <v>13</v>
      </c>
      <c r="I6" s="80">
        <v>9</v>
      </c>
      <c r="J6" s="80">
        <v>9</v>
      </c>
      <c r="K6" s="80">
        <v>3</v>
      </c>
      <c r="L6" s="80">
        <v>1</v>
      </c>
      <c r="M6" s="80"/>
      <c r="N6" s="80">
        <v>1</v>
      </c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1">
        <f>+SUM(E6:Y6)</f>
        <v>49</v>
      </c>
    </row>
    <row r="7" spans="1:26" x14ac:dyDescent="0.35">
      <c r="A7" s="125"/>
      <c r="B7" s="121"/>
      <c r="C7" s="78" t="s">
        <v>23</v>
      </c>
      <c r="D7" s="78" t="s">
        <v>24</v>
      </c>
      <c r="E7" s="78">
        <v>1</v>
      </c>
      <c r="F7" s="78">
        <v>11</v>
      </c>
      <c r="G7" s="78">
        <v>9</v>
      </c>
      <c r="H7" s="78">
        <v>9</v>
      </c>
      <c r="I7" s="78">
        <v>8</v>
      </c>
      <c r="J7" s="78">
        <v>7</v>
      </c>
      <c r="K7" s="78">
        <v>10</v>
      </c>
      <c r="L7" s="78">
        <v>2</v>
      </c>
      <c r="M7" s="78">
        <v>1</v>
      </c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82">
        <f t="shared" ref="Z7:Z71" si="0">+SUM(E7:Y7)</f>
        <v>58</v>
      </c>
    </row>
    <row r="8" spans="1:26" x14ac:dyDescent="0.35">
      <c r="A8" s="125"/>
      <c r="B8" s="121"/>
      <c r="C8" s="78" t="s">
        <v>25</v>
      </c>
      <c r="D8" s="78" t="s">
        <v>26</v>
      </c>
      <c r="E8" s="78"/>
      <c r="F8" s="78"/>
      <c r="G8" s="78"/>
      <c r="H8" s="78"/>
      <c r="I8" s="78"/>
      <c r="J8" s="78"/>
      <c r="K8" s="78">
        <v>2</v>
      </c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82">
        <f t="shared" si="0"/>
        <v>2</v>
      </c>
    </row>
    <row r="9" spans="1:26" x14ac:dyDescent="0.35">
      <c r="A9" s="125"/>
      <c r="B9" s="121"/>
      <c r="C9" s="78" t="s">
        <v>27</v>
      </c>
      <c r="D9" s="78" t="s">
        <v>28</v>
      </c>
      <c r="E9" s="78"/>
      <c r="F9" s="78"/>
      <c r="G9" s="78">
        <v>1</v>
      </c>
      <c r="H9" s="78">
        <v>3</v>
      </c>
      <c r="I9" s="78">
        <v>2</v>
      </c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82">
        <f t="shared" si="0"/>
        <v>6</v>
      </c>
    </row>
    <row r="10" spans="1:26" x14ac:dyDescent="0.35">
      <c r="A10" s="125"/>
      <c r="B10" s="121"/>
      <c r="C10" s="78" t="s">
        <v>29</v>
      </c>
      <c r="D10" s="78" t="s">
        <v>28</v>
      </c>
      <c r="E10" s="78"/>
      <c r="F10" s="78">
        <v>7</v>
      </c>
      <c r="G10" s="78">
        <v>11</v>
      </c>
      <c r="H10" s="78"/>
      <c r="I10" s="78">
        <v>1</v>
      </c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82">
        <f t="shared" si="0"/>
        <v>19</v>
      </c>
    </row>
    <row r="11" spans="1:26" x14ac:dyDescent="0.35">
      <c r="A11" s="125"/>
      <c r="B11" s="121"/>
      <c r="C11" s="122" t="s">
        <v>117</v>
      </c>
      <c r="D11" s="122"/>
      <c r="E11" s="79">
        <f>+SUM(E6:E10)</f>
        <v>1</v>
      </c>
      <c r="F11" s="79">
        <f t="shared" ref="F11:Y11" si="1">+SUM(F6:F10)</f>
        <v>21</v>
      </c>
      <c r="G11" s="79">
        <f t="shared" si="1"/>
        <v>31</v>
      </c>
      <c r="H11" s="79">
        <f t="shared" si="1"/>
        <v>25</v>
      </c>
      <c r="I11" s="79">
        <f t="shared" si="1"/>
        <v>20</v>
      </c>
      <c r="J11" s="79">
        <f t="shared" si="1"/>
        <v>16</v>
      </c>
      <c r="K11" s="79">
        <f t="shared" si="1"/>
        <v>15</v>
      </c>
      <c r="L11" s="79">
        <f t="shared" si="1"/>
        <v>3</v>
      </c>
      <c r="M11" s="79">
        <f t="shared" si="1"/>
        <v>1</v>
      </c>
      <c r="N11" s="79">
        <f t="shared" si="1"/>
        <v>1</v>
      </c>
      <c r="O11" s="79">
        <f t="shared" si="1"/>
        <v>0</v>
      </c>
      <c r="P11" s="79">
        <f t="shared" si="1"/>
        <v>0</v>
      </c>
      <c r="Q11" s="79">
        <f t="shared" si="1"/>
        <v>0</v>
      </c>
      <c r="R11" s="79">
        <f t="shared" si="1"/>
        <v>0</v>
      </c>
      <c r="S11" s="79">
        <f t="shared" si="1"/>
        <v>0</v>
      </c>
      <c r="T11" s="79">
        <f t="shared" si="1"/>
        <v>0</v>
      </c>
      <c r="U11" s="79">
        <f t="shared" si="1"/>
        <v>0</v>
      </c>
      <c r="V11" s="79">
        <f t="shared" si="1"/>
        <v>0</v>
      </c>
      <c r="W11" s="79">
        <f t="shared" si="1"/>
        <v>0</v>
      </c>
      <c r="X11" s="79">
        <f t="shared" si="1"/>
        <v>0</v>
      </c>
      <c r="Y11" s="79">
        <f t="shared" si="1"/>
        <v>0</v>
      </c>
      <c r="Z11" s="83">
        <f t="shared" si="0"/>
        <v>134</v>
      </c>
    </row>
    <row r="12" spans="1:26" x14ac:dyDescent="0.35">
      <c r="A12" s="125"/>
      <c r="B12" s="121" t="s">
        <v>119</v>
      </c>
      <c r="C12" s="78" t="s">
        <v>30</v>
      </c>
      <c r="D12" s="78" t="s">
        <v>3</v>
      </c>
      <c r="E12" s="78"/>
      <c r="F12" s="78"/>
      <c r="G12" s="78"/>
      <c r="H12" s="78"/>
      <c r="I12" s="78"/>
      <c r="J12" s="78"/>
      <c r="K12" s="78"/>
      <c r="L12" s="78">
        <v>1</v>
      </c>
      <c r="M12" s="78">
        <v>3</v>
      </c>
      <c r="N12" s="78">
        <v>2</v>
      </c>
      <c r="O12" s="78">
        <v>2</v>
      </c>
      <c r="P12" s="78">
        <v>1</v>
      </c>
      <c r="Q12" s="78">
        <v>1</v>
      </c>
      <c r="R12" s="78"/>
      <c r="S12" s="78"/>
      <c r="T12" s="78"/>
      <c r="U12" s="78"/>
      <c r="V12" s="78"/>
      <c r="W12" s="78"/>
      <c r="X12" s="78"/>
      <c r="Y12" s="78"/>
      <c r="Z12" s="82">
        <f t="shared" si="0"/>
        <v>10</v>
      </c>
    </row>
    <row r="13" spans="1:26" x14ac:dyDescent="0.35">
      <c r="A13" s="125"/>
      <c r="B13" s="121"/>
      <c r="C13" s="78" t="s">
        <v>31</v>
      </c>
      <c r="D13" s="78" t="s">
        <v>5</v>
      </c>
      <c r="E13" s="78"/>
      <c r="F13" s="78"/>
      <c r="G13" s="78"/>
      <c r="H13" s="78"/>
      <c r="I13" s="78"/>
      <c r="J13" s="78"/>
      <c r="K13" s="78"/>
      <c r="L13" s="78"/>
      <c r="M13" s="78"/>
      <c r="N13" s="78">
        <v>1</v>
      </c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82">
        <f t="shared" si="0"/>
        <v>1</v>
      </c>
    </row>
    <row r="14" spans="1:26" x14ac:dyDescent="0.35">
      <c r="A14" s="125"/>
      <c r="B14" s="121"/>
      <c r="C14" s="78" t="s">
        <v>32</v>
      </c>
      <c r="D14" s="78" t="s">
        <v>33</v>
      </c>
      <c r="E14" s="78"/>
      <c r="F14" s="78"/>
      <c r="G14" s="78"/>
      <c r="H14" s="78"/>
      <c r="I14" s="78"/>
      <c r="J14" s="78"/>
      <c r="K14" s="78"/>
      <c r="L14" s="78"/>
      <c r="M14" s="78"/>
      <c r="N14" s="78">
        <v>1</v>
      </c>
      <c r="O14" s="78"/>
      <c r="P14" s="78"/>
      <c r="Q14" s="78"/>
      <c r="R14" s="78"/>
      <c r="S14" s="78">
        <v>1</v>
      </c>
      <c r="T14" s="78"/>
      <c r="U14" s="78"/>
      <c r="V14" s="78"/>
      <c r="W14" s="78"/>
      <c r="X14" s="78"/>
      <c r="Y14" s="78"/>
      <c r="Z14" s="82">
        <f t="shared" si="0"/>
        <v>2</v>
      </c>
    </row>
    <row r="15" spans="1:26" x14ac:dyDescent="0.35">
      <c r="A15" s="125"/>
      <c r="B15" s="121"/>
      <c r="C15" s="78" t="s">
        <v>34</v>
      </c>
      <c r="D15" s="78" t="s">
        <v>10</v>
      </c>
      <c r="E15" s="78"/>
      <c r="F15" s="78"/>
      <c r="G15" s="78"/>
      <c r="H15" s="78"/>
      <c r="I15" s="78"/>
      <c r="J15" s="78"/>
      <c r="K15" s="78"/>
      <c r="L15" s="78"/>
      <c r="M15" s="78">
        <v>1</v>
      </c>
      <c r="N15" s="78">
        <v>2</v>
      </c>
      <c r="O15" s="78">
        <v>1</v>
      </c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82">
        <f t="shared" si="0"/>
        <v>4</v>
      </c>
    </row>
    <row r="16" spans="1:26" x14ac:dyDescent="0.35">
      <c r="A16" s="125"/>
      <c r="B16" s="121"/>
      <c r="C16" s="78" t="s">
        <v>35</v>
      </c>
      <c r="D16" s="78" t="s">
        <v>36</v>
      </c>
      <c r="E16" s="78"/>
      <c r="F16" s="78"/>
      <c r="G16" s="78"/>
      <c r="H16" s="78"/>
      <c r="I16" s="78"/>
      <c r="J16" s="78"/>
      <c r="K16" s="78"/>
      <c r="L16" s="78"/>
      <c r="M16" s="78">
        <v>1</v>
      </c>
      <c r="N16" s="78">
        <v>1</v>
      </c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82">
        <f t="shared" si="0"/>
        <v>2</v>
      </c>
    </row>
    <row r="17" spans="1:26" x14ac:dyDescent="0.35">
      <c r="A17" s="125"/>
      <c r="B17" s="121"/>
      <c r="C17" s="122" t="s">
        <v>117</v>
      </c>
      <c r="D17" s="122"/>
      <c r="E17" s="79">
        <f>SUM(E12:E16)</f>
        <v>0</v>
      </c>
      <c r="F17" s="79">
        <f t="shared" ref="F17:Y17" si="2">SUM(F12:F16)</f>
        <v>0</v>
      </c>
      <c r="G17" s="79">
        <f t="shared" si="2"/>
        <v>0</v>
      </c>
      <c r="H17" s="79">
        <f t="shared" si="2"/>
        <v>0</v>
      </c>
      <c r="I17" s="79">
        <f t="shared" si="2"/>
        <v>0</v>
      </c>
      <c r="J17" s="79">
        <f t="shared" si="2"/>
        <v>0</v>
      </c>
      <c r="K17" s="79">
        <f t="shared" si="2"/>
        <v>0</v>
      </c>
      <c r="L17" s="79">
        <f t="shared" si="2"/>
        <v>1</v>
      </c>
      <c r="M17" s="79">
        <f t="shared" si="2"/>
        <v>5</v>
      </c>
      <c r="N17" s="79">
        <f t="shared" si="2"/>
        <v>7</v>
      </c>
      <c r="O17" s="79">
        <f t="shared" si="2"/>
        <v>3</v>
      </c>
      <c r="P17" s="79">
        <f t="shared" si="2"/>
        <v>1</v>
      </c>
      <c r="Q17" s="79">
        <f t="shared" si="2"/>
        <v>1</v>
      </c>
      <c r="R17" s="79">
        <f t="shared" si="2"/>
        <v>0</v>
      </c>
      <c r="S17" s="79">
        <f t="shared" si="2"/>
        <v>1</v>
      </c>
      <c r="T17" s="79">
        <f t="shared" si="2"/>
        <v>0</v>
      </c>
      <c r="U17" s="79">
        <f t="shared" si="2"/>
        <v>0</v>
      </c>
      <c r="V17" s="79">
        <f t="shared" si="2"/>
        <v>0</v>
      </c>
      <c r="W17" s="79">
        <f t="shared" si="2"/>
        <v>0</v>
      </c>
      <c r="X17" s="79">
        <f t="shared" si="2"/>
        <v>0</v>
      </c>
      <c r="Y17" s="79">
        <f t="shared" si="2"/>
        <v>0</v>
      </c>
      <c r="Z17" s="83">
        <f t="shared" si="0"/>
        <v>19</v>
      </c>
    </row>
    <row r="18" spans="1:26" x14ac:dyDescent="0.35">
      <c r="A18" s="125"/>
      <c r="B18" s="121" t="s">
        <v>122</v>
      </c>
      <c r="C18" s="78" t="s">
        <v>13</v>
      </c>
      <c r="D18" s="78" t="s">
        <v>14</v>
      </c>
      <c r="E18" s="78">
        <v>1</v>
      </c>
      <c r="F18" s="78">
        <v>20</v>
      </c>
      <c r="G18" s="78">
        <v>23</v>
      </c>
      <c r="H18" s="78">
        <v>2</v>
      </c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82">
        <f t="shared" si="0"/>
        <v>46</v>
      </c>
    </row>
    <row r="19" spans="1:26" x14ac:dyDescent="0.35">
      <c r="A19" s="125"/>
      <c r="B19" s="121"/>
      <c r="C19" s="78" t="s">
        <v>15</v>
      </c>
      <c r="D19" s="78" t="s">
        <v>16</v>
      </c>
      <c r="E19" s="78"/>
      <c r="F19" s="78">
        <v>25</v>
      </c>
      <c r="G19" s="78">
        <v>30</v>
      </c>
      <c r="H19" s="78">
        <v>24</v>
      </c>
      <c r="I19" s="78">
        <v>6</v>
      </c>
      <c r="J19" s="78">
        <v>1</v>
      </c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>
        <v>1</v>
      </c>
      <c r="Z19" s="82">
        <f t="shared" si="0"/>
        <v>87</v>
      </c>
    </row>
    <row r="20" spans="1:26" x14ac:dyDescent="0.35">
      <c r="A20" s="125"/>
      <c r="B20" s="121"/>
      <c r="C20" s="78" t="s">
        <v>17</v>
      </c>
      <c r="D20" s="78" t="s">
        <v>18</v>
      </c>
      <c r="E20" s="78"/>
      <c r="F20" s="78">
        <v>8</v>
      </c>
      <c r="G20" s="78">
        <v>15</v>
      </c>
      <c r="H20" s="78"/>
      <c r="I20" s="78">
        <v>1</v>
      </c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82">
        <f t="shared" si="0"/>
        <v>24</v>
      </c>
    </row>
    <row r="21" spans="1:26" x14ac:dyDescent="0.35">
      <c r="A21" s="125"/>
      <c r="B21" s="121"/>
      <c r="C21" s="78" t="s">
        <v>128</v>
      </c>
      <c r="D21" s="78" t="s">
        <v>129</v>
      </c>
      <c r="E21" s="78">
        <v>5</v>
      </c>
      <c r="F21" s="78">
        <v>2</v>
      </c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82">
        <f t="shared" si="0"/>
        <v>7</v>
      </c>
    </row>
    <row r="22" spans="1:26" x14ac:dyDescent="0.35">
      <c r="A22" s="125"/>
      <c r="B22" s="121"/>
      <c r="C22" s="78" t="s">
        <v>19</v>
      </c>
      <c r="D22" s="78" t="s">
        <v>20</v>
      </c>
      <c r="E22" s="78"/>
      <c r="F22" s="78">
        <v>3</v>
      </c>
      <c r="G22" s="78">
        <v>10</v>
      </c>
      <c r="H22" s="78">
        <v>8</v>
      </c>
      <c r="I22" s="78"/>
      <c r="J22" s="78">
        <v>3</v>
      </c>
      <c r="K22" s="78"/>
      <c r="L22" s="78">
        <v>1</v>
      </c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82">
        <f t="shared" si="0"/>
        <v>25</v>
      </c>
    </row>
    <row r="23" spans="1:26" x14ac:dyDescent="0.35">
      <c r="A23" s="125"/>
      <c r="B23" s="121"/>
      <c r="C23" s="122" t="s">
        <v>117</v>
      </c>
      <c r="D23" s="122"/>
      <c r="E23" s="79">
        <f>SUM(E18:E22)</f>
        <v>6</v>
      </c>
      <c r="F23" s="79">
        <f t="shared" ref="F23:Y23" si="3">SUM(F18:F22)</f>
        <v>58</v>
      </c>
      <c r="G23" s="79">
        <f t="shared" si="3"/>
        <v>78</v>
      </c>
      <c r="H23" s="79">
        <f t="shared" si="3"/>
        <v>34</v>
      </c>
      <c r="I23" s="79">
        <f t="shared" si="3"/>
        <v>7</v>
      </c>
      <c r="J23" s="79">
        <f t="shared" si="3"/>
        <v>4</v>
      </c>
      <c r="K23" s="79">
        <f t="shared" si="3"/>
        <v>0</v>
      </c>
      <c r="L23" s="79">
        <f t="shared" si="3"/>
        <v>1</v>
      </c>
      <c r="M23" s="79">
        <f t="shared" si="3"/>
        <v>0</v>
      </c>
      <c r="N23" s="79">
        <f t="shared" si="3"/>
        <v>0</v>
      </c>
      <c r="O23" s="79">
        <f t="shared" si="3"/>
        <v>0</v>
      </c>
      <c r="P23" s="79">
        <f t="shared" si="3"/>
        <v>0</v>
      </c>
      <c r="Q23" s="79">
        <f t="shared" si="3"/>
        <v>0</v>
      </c>
      <c r="R23" s="79">
        <f t="shared" si="3"/>
        <v>0</v>
      </c>
      <c r="S23" s="79">
        <f t="shared" si="3"/>
        <v>0</v>
      </c>
      <c r="T23" s="79">
        <f t="shared" si="3"/>
        <v>0</v>
      </c>
      <c r="U23" s="79">
        <f t="shared" si="3"/>
        <v>0</v>
      </c>
      <c r="V23" s="79">
        <f t="shared" si="3"/>
        <v>0</v>
      </c>
      <c r="W23" s="79">
        <f t="shared" si="3"/>
        <v>0</v>
      </c>
      <c r="X23" s="79">
        <f t="shared" si="3"/>
        <v>0</v>
      </c>
      <c r="Y23" s="79">
        <f t="shared" si="3"/>
        <v>1</v>
      </c>
      <c r="Z23" s="83">
        <f t="shared" si="0"/>
        <v>189</v>
      </c>
    </row>
    <row r="24" spans="1:26" x14ac:dyDescent="0.35">
      <c r="A24" s="125"/>
      <c r="B24" s="121" t="s">
        <v>116</v>
      </c>
      <c r="C24" s="78" t="s">
        <v>2</v>
      </c>
      <c r="D24" s="78" t="s">
        <v>3</v>
      </c>
      <c r="E24" s="78"/>
      <c r="F24" s="78"/>
      <c r="G24" s="78"/>
      <c r="H24" s="78">
        <v>9</v>
      </c>
      <c r="I24" s="78">
        <v>8</v>
      </c>
      <c r="J24" s="78">
        <v>5</v>
      </c>
      <c r="K24" s="78">
        <v>3</v>
      </c>
      <c r="L24" s="78">
        <v>4</v>
      </c>
      <c r="M24" s="78">
        <v>3</v>
      </c>
      <c r="N24" s="78">
        <v>1</v>
      </c>
      <c r="O24" s="78"/>
      <c r="P24" s="78">
        <v>1</v>
      </c>
      <c r="Q24" s="78"/>
      <c r="R24" s="78"/>
      <c r="S24" s="78"/>
      <c r="T24" s="78">
        <v>1</v>
      </c>
      <c r="U24" s="78"/>
      <c r="V24" s="78"/>
      <c r="W24" s="78"/>
      <c r="X24" s="78"/>
      <c r="Y24" s="78"/>
      <c r="Z24" s="82">
        <f t="shared" si="0"/>
        <v>35</v>
      </c>
    </row>
    <row r="25" spans="1:26" x14ac:dyDescent="0.35">
      <c r="A25" s="125"/>
      <c r="B25" s="121"/>
      <c r="C25" s="78" t="s">
        <v>4</v>
      </c>
      <c r="D25" s="78" t="s">
        <v>5</v>
      </c>
      <c r="E25" s="78"/>
      <c r="F25" s="78"/>
      <c r="G25" s="78"/>
      <c r="H25" s="78">
        <v>2</v>
      </c>
      <c r="I25" s="78">
        <v>9</v>
      </c>
      <c r="J25" s="78">
        <v>11</v>
      </c>
      <c r="K25" s="78">
        <v>10</v>
      </c>
      <c r="L25" s="78">
        <v>5</v>
      </c>
      <c r="M25" s="78">
        <v>1</v>
      </c>
      <c r="N25" s="78">
        <v>3</v>
      </c>
      <c r="O25" s="78"/>
      <c r="P25" s="78">
        <v>1</v>
      </c>
      <c r="Q25" s="78"/>
      <c r="R25" s="78"/>
      <c r="S25" s="78"/>
      <c r="T25" s="78"/>
      <c r="U25" s="78"/>
      <c r="V25" s="78"/>
      <c r="W25" s="78"/>
      <c r="X25" s="78"/>
      <c r="Y25" s="78"/>
      <c r="Z25" s="82">
        <f t="shared" si="0"/>
        <v>42</v>
      </c>
    </row>
    <row r="26" spans="1:26" x14ac:dyDescent="0.35">
      <c r="A26" s="125"/>
      <c r="B26" s="121"/>
      <c r="C26" s="78" t="s">
        <v>6</v>
      </c>
      <c r="D26" s="78" t="s">
        <v>3</v>
      </c>
      <c r="E26" s="78"/>
      <c r="F26" s="78"/>
      <c r="G26" s="78"/>
      <c r="H26" s="78">
        <v>1</v>
      </c>
      <c r="I26" s="78"/>
      <c r="J26" s="78">
        <v>4</v>
      </c>
      <c r="K26" s="78">
        <v>2</v>
      </c>
      <c r="L26" s="78">
        <v>1</v>
      </c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82">
        <f t="shared" si="0"/>
        <v>8</v>
      </c>
    </row>
    <row r="27" spans="1:26" x14ac:dyDescent="0.35">
      <c r="A27" s="125"/>
      <c r="B27" s="121"/>
      <c r="C27" s="78" t="s">
        <v>7</v>
      </c>
      <c r="D27" s="78" t="s">
        <v>8</v>
      </c>
      <c r="E27" s="78"/>
      <c r="F27" s="78"/>
      <c r="G27" s="78"/>
      <c r="H27" s="78">
        <v>5</v>
      </c>
      <c r="I27" s="78">
        <v>4</v>
      </c>
      <c r="J27" s="78">
        <v>2</v>
      </c>
      <c r="K27" s="78">
        <v>2</v>
      </c>
      <c r="L27" s="78">
        <v>2</v>
      </c>
      <c r="M27" s="78">
        <v>2</v>
      </c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82">
        <f t="shared" si="0"/>
        <v>17</v>
      </c>
    </row>
    <row r="28" spans="1:26" x14ac:dyDescent="0.35">
      <c r="A28" s="125"/>
      <c r="B28" s="121"/>
      <c r="C28" s="78" t="s">
        <v>9</v>
      </c>
      <c r="D28" s="78" t="s">
        <v>10</v>
      </c>
      <c r="E28" s="78"/>
      <c r="F28" s="78"/>
      <c r="G28" s="78"/>
      <c r="H28" s="78"/>
      <c r="I28" s="78"/>
      <c r="J28" s="78"/>
      <c r="K28" s="78"/>
      <c r="L28" s="78">
        <v>1</v>
      </c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82">
        <f t="shared" si="0"/>
        <v>1</v>
      </c>
    </row>
    <row r="29" spans="1:26" x14ac:dyDescent="0.35">
      <c r="A29" s="125"/>
      <c r="B29" s="121"/>
      <c r="C29" s="78" t="s">
        <v>11</v>
      </c>
      <c r="D29" s="78" t="s">
        <v>12</v>
      </c>
      <c r="E29" s="78"/>
      <c r="F29" s="78"/>
      <c r="G29" s="78"/>
      <c r="H29" s="78">
        <v>8</v>
      </c>
      <c r="I29" s="78">
        <v>2</v>
      </c>
      <c r="J29" s="78">
        <v>3</v>
      </c>
      <c r="K29" s="78">
        <v>3</v>
      </c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82">
        <f t="shared" si="0"/>
        <v>16</v>
      </c>
    </row>
    <row r="30" spans="1:26" x14ac:dyDescent="0.35">
      <c r="A30" s="125"/>
      <c r="B30" s="121"/>
      <c r="C30" s="122" t="s">
        <v>117</v>
      </c>
      <c r="D30" s="122"/>
      <c r="E30" s="79">
        <f>SUM(E24:E29)</f>
        <v>0</v>
      </c>
      <c r="F30" s="79">
        <f t="shared" ref="F30:Y30" si="4">SUM(F24:F29)</f>
        <v>0</v>
      </c>
      <c r="G30" s="79">
        <f t="shared" si="4"/>
        <v>0</v>
      </c>
      <c r="H30" s="79">
        <f t="shared" si="4"/>
        <v>25</v>
      </c>
      <c r="I30" s="79">
        <f t="shared" si="4"/>
        <v>23</v>
      </c>
      <c r="J30" s="79">
        <f t="shared" si="4"/>
        <v>25</v>
      </c>
      <c r="K30" s="79">
        <f t="shared" si="4"/>
        <v>20</v>
      </c>
      <c r="L30" s="79">
        <f t="shared" si="4"/>
        <v>13</v>
      </c>
      <c r="M30" s="79">
        <f t="shared" si="4"/>
        <v>6</v>
      </c>
      <c r="N30" s="79">
        <f t="shared" si="4"/>
        <v>4</v>
      </c>
      <c r="O30" s="79">
        <f t="shared" si="4"/>
        <v>0</v>
      </c>
      <c r="P30" s="79">
        <f t="shared" si="4"/>
        <v>2</v>
      </c>
      <c r="Q30" s="79">
        <f t="shared" si="4"/>
        <v>0</v>
      </c>
      <c r="R30" s="79">
        <f t="shared" si="4"/>
        <v>0</v>
      </c>
      <c r="S30" s="79">
        <f t="shared" si="4"/>
        <v>0</v>
      </c>
      <c r="T30" s="79">
        <f t="shared" si="4"/>
        <v>1</v>
      </c>
      <c r="U30" s="79">
        <f t="shared" si="4"/>
        <v>0</v>
      </c>
      <c r="V30" s="79">
        <f t="shared" si="4"/>
        <v>0</v>
      </c>
      <c r="W30" s="79">
        <f t="shared" si="4"/>
        <v>0</v>
      </c>
      <c r="X30" s="79">
        <f t="shared" si="4"/>
        <v>0</v>
      </c>
      <c r="Y30" s="79">
        <f t="shared" si="4"/>
        <v>0</v>
      </c>
      <c r="Z30" s="83">
        <f t="shared" si="0"/>
        <v>119</v>
      </c>
    </row>
    <row r="31" spans="1:26" ht="15" thickBot="1" x14ac:dyDescent="0.4">
      <c r="A31" s="126"/>
      <c r="B31" s="123" t="s">
        <v>117</v>
      </c>
      <c r="C31" s="123"/>
      <c r="D31" s="123"/>
      <c r="E31" s="84">
        <f>+E30+E23+E17+E11</f>
        <v>7</v>
      </c>
      <c r="F31" s="84">
        <f t="shared" ref="F31:Y31" si="5">+F30+F23+F17+F11</f>
        <v>79</v>
      </c>
      <c r="G31" s="84">
        <f t="shared" si="5"/>
        <v>109</v>
      </c>
      <c r="H31" s="84">
        <f t="shared" si="5"/>
        <v>84</v>
      </c>
      <c r="I31" s="84">
        <f t="shared" si="5"/>
        <v>50</v>
      </c>
      <c r="J31" s="84">
        <f t="shared" si="5"/>
        <v>45</v>
      </c>
      <c r="K31" s="84">
        <f t="shared" si="5"/>
        <v>35</v>
      </c>
      <c r="L31" s="84">
        <f t="shared" si="5"/>
        <v>18</v>
      </c>
      <c r="M31" s="84">
        <f t="shared" si="5"/>
        <v>12</v>
      </c>
      <c r="N31" s="84">
        <f t="shared" si="5"/>
        <v>12</v>
      </c>
      <c r="O31" s="84">
        <f t="shared" si="5"/>
        <v>3</v>
      </c>
      <c r="P31" s="84">
        <f t="shared" si="5"/>
        <v>3</v>
      </c>
      <c r="Q31" s="84">
        <f t="shared" si="5"/>
        <v>1</v>
      </c>
      <c r="R31" s="84">
        <f t="shared" si="5"/>
        <v>0</v>
      </c>
      <c r="S31" s="84">
        <f t="shared" si="5"/>
        <v>1</v>
      </c>
      <c r="T31" s="84">
        <f t="shared" si="5"/>
        <v>1</v>
      </c>
      <c r="U31" s="84">
        <f t="shared" si="5"/>
        <v>0</v>
      </c>
      <c r="V31" s="84">
        <f t="shared" si="5"/>
        <v>0</v>
      </c>
      <c r="W31" s="84">
        <f t="shared" si="5"/>
        <v>0</v>
      </c>
      <c r="X31" s="84">
        <f t="shared" si="5"/>
        <v>0</v>
      </c>
      <c r="Y31" s="84">
        <f t="shared" si="5"/>
        <v>1</v>
      </c>
      <c r="Z31" s="85">
        <f t="shared" si="0"/>
        <v>461</v>
      </c>
    </row>
    <row r="32" spans="1:26" ht="15.75" thickBot="1" x14ac:dyDescent="0.3"/>
    <row r="33" spans="1:26" x14ac:dyDescent="0.35">
      <c r="A33" s="129" t="s">
        <v>37</v>
      </c>
      <c r="B33" s="127" t="s">
        <v>118</v>
      </c>
      <c r="C33" s="86" t="s">
        <v>60</v>
      </c>
      <c r="D33" s="86" t="s">
        <v>61</v>
      </c>
      <c r="E33" s="86"/>
      <c r="F33" s="86"/>
      <c r="G33" s="86">
        <v>3</v>
      </c>
      <c r="H33" s="86">
        <v>2</v>
      </c>
      <c r="I33" s="86">
        <v>3</v>
      </c>
      <c r="J33" s="86"/>
      <c r="K33" s="86">
        <v>2</v>
      </c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7">
        <f t="shared" si="0"/>
        <v>10</v>
      </c>
    </row>
    <row r="34" spans="1:26" x14ac:dyDescent="0.35">
      <c r="A34" s="130"/>
      <c r="B34" s="128"/>
      <c r="C34" s="88" t="s">
        <v>62</v>
      </c>
      <c r="D34" s="88" t="s">
        <v>63</v>
      </c>
      <c r="E34" s="88">
        <v>1</v>
      </c>
      <c r="F34" s="88">
        <v>7</v>
      </c>
      <c r="G34" s="88">
        <v>8</v>
      </c>
      <c r="H34" s="88">
        <v>6</v>
      </c>
      <c r="I34" s="88">
        <v>1</v>
      </c>
      <c r="J34" s="88">
        <v>2</v>
      </c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9">
        <f t="shared" si="0"/>
        <v>25</v>
      </c>
    </row>
    <row r="35" spans="1:26" x14ac:dyDescent="0.35">
      <c r="A35" s="130"/>
      <c r="B35" s="128"/>
      <c r="C35" s="88" t="s">
        <v>64</v>
      </c>
      <c r="D35" s="88" t="s">
        <v>65</v>
      </c>
      <c r="E35" s="88"/>
      <c r="F35" s="88">
        <v>3</v>
      </c>
      <c r="G35" s="88">
        <v>1</v>
      </c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9">
        <f t="shared" si="0"/>
        <v>4</v>
      </c>
    </row>
    <row r="36" spans="1:26" x14ac:dyDescent="0.35">
      <c r="A36" s="130"/>
      <c r="B36" s="128"/>
      <c r="C36" s="88" t="s">
        <v>66</v>
      </c>
      <c r="D36" s="88" t="s">
        <v>67</v>
      </c>
      <c r="E36" s="88">
        <v>1</v>
      </c>
      <c r="F36" s="88"/>
      <c r="G36" s="88">
        <v>2</v>
      </c>
      <c r="H36" s="88"/>
      <c r="I36" s="88">
        <v>2</v>
      </c>
      <c r="J36" s="88">
        <v>1</v>
      </c>
      <c r="K36" s="88">
        <v>2</v>
      </c>
      <c r="L36" s="88">
        <v>1</v>
      </c>
      <c r="M36" s="88">
        <v>2</v>
      </c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9">
        <f t="shared" si="0"/>
        <v>11</v>
      </c>
    </row>
    <row r="37" spans="1:26" x14ac:dyDescent="0.35">
      <c r="A37" s="130"/>
      <c r="B37" s="128"/>
      <c r="C37" s="88" t="s">
        <v>68</v>
      </c>
      <c r="D37" s="88" t="s">
        <v>69</v>
      </c>
      <c r="E37" s="88"/>
      <c r="F37" s="88">
        <v>4</v>
      </c>
      <c r="G37" s="88">
        <v>3</v>
      </c>
      <c r="H37" s="88">
        <v>4</v>
      </c>
      <c r="I37" s="88">
        <v>4</v>
      </c>
      <c r="J37" s="88">
        <v>2</v>
      </c>
      <c r="K37" s="88">
        <v>2</v>
      </c>
      <c r="L37" s="88"/>
      <c r="M37" s="88"/>
      <c r="N37" s="88">
        <v>1</v>
      </c>
      <c r="O37" s="88"/>
      <c r="P37" s="88"/>
      <c r="Q37" s="88"/>
      <c r="R37" s="88"/>
      <c r="S37" s="88"/>
      <c r="T37" s="88"/>
      <c r="U37" s="88"/>
      <c r="V37" s="88">
        <v>1</v>
      </c>
      <c r="W37" s="88"/>
      <c r="X37" s="88"/>
      <c r="Y37" s="88"/>
      <c r="Z37" s="89">
        <f t="shared" si="0"/>
        <v>21</v>
      </c>
    </row>
    <row r="38" spans="1:26" x14ac:dyDescent="0.35">
      <c r="A38" s="130"/>
      <c r="B38" s="128"/>
      <c r="C38" s="132" t="s">
        <v>117</v>
      </c>
      <c r="D38" s="132"/>
      <c r="E38" s="90">
        <f>SUM(E33:E37)</f>
        <v>2</v>
      </c>
      <c r="F38" s="90">
        <f t="shared" ref="F38:Z38" si="6">SUM(F33:F37)</f>
        <v>14</v>
      </c>
      <c r="G38" s="90">
        <f t="shared" si="6"/>
        <v>17</v>
      </c>
      <c r="H38" s="90">
        <f t="shared" si="6"/>
        <v>12</v>
      </c>
      <c r="I38" s="90">
        <f t="shared" si="6"/>
        <v>10</v>
      </c>
      <c r="J38" s="90">
        <f t="shared" si="6"/>
        <v>5</v>
      </c>
      <c r="K38" s="90">
        <f t="shared" si="6"/>
        <v>6</v>
      </c>
      <c r="L38" s="90">
        <f t="shared" si="6"/>
        <v>1</v>
      </c>
      <c r="M38" s="90">
        <f t="shared" si="6"/>
        <v>2</v>
      </c>
      <c r="N38" s="90">
        <f t="shared" si="6"/>
        <v>1</v>
      </c>
      <c r="O38" s="90">
        <f t="shared" si="6"/>
        <v>0</v>
      </c>
      <c r="P38" s="90">
        <f t="shared" si="6"/>
        <v>0</v>
      </c>
      <c r="Q38" s="90">
        <f t="shared" si="6"/>
        <v>0</v>
      </c>
      <c r="R38" s="90">
        <f t="shared" si="6"/>
        <v>0</v>
      </c>
      <c r="S38" s="90">
        <f t="shared" si="6"/>
        <v>0</v>
      </c>
      <c r="T38" s="90">
        <f t="shared" si="6"/>
        <v>0</v>
      </c>
      <c r="U38" s="90">
        <f t="shared" si="6"/>
        <v>0</v>
      </c>
      <c r="V38" s="90">
        <f t="shared" si="6"/>
        <v>1</v>
      </c>
      <c r="W38" s="90">
        <f t="shared" si="6"/>
        <v>0</v>
      </c>
      <c r="X38" s="90">
        <f t="shared" si="6"/>
        <v>0</v>
      </c>
      <c r="Y38" s="90">
        <f t="shared" si="6"/>
        <v>0</v>
      </c>
      <c r="Z38" s="91">
        <f t="shared" si="6"/>
        <v>71</v>
      </c>
    </row>
    <row r="39" spans="1:26" x14ac:dyDescent="0.35">
      <c r="A39" s="130"/>
      <c r="B39" s="128" t="s">
        <v>119</v>
      </c>
      <c r="C39" s="88" t="s">
        <v>71</v>
      </c>
      <c r="D39" s="88" t="s">
        <v>39</v>
      </c>
      <c r="E39" s="88"/>
      <c r="F39" s="88"/>
      <c r="G39" s="88"/>
      <c r="H39" s="88"/>
      <c r="I39" s="88"/>
      <c r="J39" s="88"/>
      <c r="K39" s="88">
        <v>1</v>
      </c>
      <c r="L39" s="88">
        <v>1</v>
      </c>
      <c r="M39" s="88">
        <v>2</v>
      </c>
      <c r="N39" s="88"/>
      <c r="O39" s="88">
        <v>3</v>
      </c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9">
        <f t="shared" si="0"/>
        <v>7</v>
      </c>
    </row>
    <row r="40" spans="1:26" x14ac:dyDescent="0.35">
      <c r="A40" s="130"/>
      <c r="B40" s="128"/>
      <c r="C40" s="88" t="s">
        <v>72</v>
      </c>
      <c r="D40" s="88" t="s">
        <v>41</v>
      </c>
      <c r="E40" s="88"/>
      <c r="F40" s="88"/>
      <c r="G40" s="88"/>
      <c r="H40" s="88"/>
      <c r="I40" s="88"/>
      <c r="J40" s="88"/>
      <c r="K40" s="88">
        <v>1</v>
      </c>
      <c r="L40" s="88"/>
      <c r="M40" s="88">
        <v>2</v>
      </c>
      <c r="N40" s="88">
        <v>2</v>
      </c>
      <c r="O40" s="88"/>
      <c r="P40" s="88"/>
      <c r="Q40" s="88">
        <v>1</v>
      </c>
      <c r="R40" s="88"/>
      <c r="S40" s="88"/>
      <c r="T40" s="88"/>
      <c r="U40" s="88"/>
      <c r="V40" s="88"/>
      <c r="W40" s="88"/>
      <c r="X40" s="88"/>
      <c r="Y40" s="88"/>
      <c r="Z40" s="89">
        <f t="shared" si="0"/>
        <v>6</v>
      </c>
    </row>
    <row r="41" spans="1:26" x14ac:dyDescent="0.35">
      <c r="A41" s="130"/>
      <c r="B41" s="128"/>
      <c r="C41" s="88" t="s">
        <v>73</v>
      </c>
      <c r="D41" s="88" t="s">
        <v>74</v>
      </c>
      <c r="E41" s="88"/>
      <c r="F41" s="88"/>
      <c r="G41" s="88"/>
      <c r="H41" s="88"/>
      <c r="I41" s="88"/>
      <c r="J41" s="88"/>
      <c r="K41" s="88"/>
      <c r="L41" s="88"/>
      <c r="M41" s="88">
        <v>1</v>
      </c>
      <c r="N41" s="88">
        <v>1</v>
      </c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9">
        <f t="shared" si="0"/>
        <v>2</v>
      </c>
    </row>
    <row r="42" spans="1:26" x14ac:dyDescent="0.35">
      <c r="A42" s="130"/>
      <c r="B42" s="128"/>
      <c r="C42" s="88" t="s">
        <v>75</v>
      </c>
      <c r="D42" s="88" t="s">
        <v>45</v>
      </c>
      <c r="E42" s="88"/>
      <c r="F42" s="88"/>
      <c r="G42" s="88"/>
      <c r="H42" s="88"/>
      <c r="I42" s="88"/>
      <c r="J42" s="88"/>
      <c r="K42" s="88"/>
      <c r="L42" s="88"/>
      <c r="M42" s="88">
        <v>1</v>
      </c>
      <c r="N42" s="88">
        <v>1</v>
      </c>
      <c r="O42" s="88"/>
      <c r="P42" s="88"/>
      <c r="Q42" s="88">
        <v>1</v>
      </c>
      <c r="R42" s="88"/>
      <c r="S42" s="88"/>
      <c r="T42" s="88"/>
      <c r="U42" s="88"/>
      <c r="V42" s="88"/>
      <c r="W42" s="88">
        <v>1</v>
      </c>
      <c r="X42" s="88"/>
      <c r="Y42" s="88"/>
      <c r="Z42" s="89">
        <f t="shared" si="0"/>
        <v>4</v>
      </c>
    </row>
    <row r="43" spans="1:26" x14ac:dyDescent="0.35">
      <c r="A43" s="130"/>
      <c r="B43" s="128"/>
      <c r="C43" s="88" t="s">
        <v>76</v>
      </c>
      <c r="D43" s="88" t="s">
        <v>47</v>
      </c>
      <c r="E43" s="88"/>
      <c r="F43" s="88"/>
      <c r="G43" s="88"/>
      <c r="H43" s="88"/>
      <c r="I43" s="88"/>
      <c r="J43" s="88"/>
      <c r="K43" s="88">
        <v>1</v>
      </c>
      <c r="L43" s="88"/>
      <c r="M43" s="88">
        <v>2</v>
      </c>
      <c r="N43" s="88">
        <v>1</v>
      </c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9">
        <f t="shared" si="0"/>
        <v>4</v>
      </c>
    </row>
    <row r="44" spans="1:26" x14ac:dyDescent="0.35">
      <c r="A44" s="130"/>
      <c r="B44" s="128"/>
      <c r="C44" s="88" t="s">
        <v>77</v>
      </c>
      <c r="D44" s="88" t="s">
        <v>78</v>
      </c>
      <c r="E44" s="88"/>
      <c r="F44" s="88"/>
      <c r="G44" s="88"/>
      <c r="H44" s="88"/>
      <c r="I44" s="88"/>
      <c r="J44" s="88"/>
      <c r="K44" s="88">
        <v>1</v>
      </c>
      <c r="L44" s="88"/>
      <c r="M44" s="88">
        <v>2</v>
      </c>
      <c r="N44" s="88">
        <v>2</v>
      </c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9">
        <f t="shared" si="0"/>
        <v>5</v>
      </c>
    </row>
    <row r="45" spans="1:26" x14ac:dyDescent="0.35">
      <c r="A45" s="130"/>
      <c r="B45" s="128"/>
      <c r="C45" s="132" t="s">
        <v>117</v>
      </c>
      <c r="D45" s="132"/>
      <c r="E45" s="90">
        <f>SUM(E39:E44)</f>
        <v>0</v>
      </c>
      <c r="F45" s="90">
        <f t="shared" ref="F45:Z45" si="7">SUM(F39:F44)</f>
        <v>0</v>
      </c>
      <c r="G45" s="90">
        <f t="shared" si="7"/>
        <v>0</v>
      </c>
      <c r="H45" s="90">
        <f t="shared" si="7"/>
        <v>0</v>
      </c>
      <c r="I45" s="90">
        <f t="shared" si="7"/>
        <v>0</v>
      </c>
      <c r="J45" s="90">
        <f t="shared" si="7"/>
        <v>0</v>
      </c>
      <c r="K45" s="90">
        <f t="shared" si="7"/>
        <v>4</v>
      </c>
      <c r="L45" s="90">
        <f t="shared" si="7"/>
        <v>1</v>
      </c>
      <c r="M45" s="90">
        <f t="shared" si="7"/>
        <v>10</v>
      </c>
      <c r="N45" s="90">
        <f t="shared" si="7"/>
        <v>7</v>
      </c>
      <c r="O45" s="90">
        <f t="shared" si="7"/>
        <v>3</v>
      </c>
      <c r="P45" s="90">
        <f t="shared" si="7"/>
        <v>0</v>
      </c>
      <c r="Q45" s="90">
        <f t="shared" si="7"/>
        <v>2</v>
      </c>
      <c r="R45" s="90">
        <f t="shared" si="7"/>
        <v>0</v>
      </c>
      <c r="S45" s="90">
        <f t="shared" si="7"/>
        <v>0</v>
      </c>
      <c r="T45" s="90">
        <f t="shared" si="7"/>
        <v>0</v>
      </c>
      <c r="U45" s="90">
        <f t="shared" si="7"/>
        <v>0</v>
      </c>
      <c r="V45" s="90">
        <f t="shared" si="7"/>
        <v>0</v>
      </c>
      <c r="W45" s="90">
        <f t="shared" si="7"/>
        <v>1</v>
      </c>
      <c r="X45" s="90">
        <f t="shared" si="7"/>
        <v>0</v>
      </c>
      <c r="Y45" s="90">
        <f t="shared" si="7"/>
        <v>0</v>
      </c>
      <c r="Z45" s="91">
        <f t="shared" si="7"/>
        <v>28</v>
      </c>
    </row>
    <row r="46" spans="1:26" x14ac:dyDescent="0.35">
      <c r="A46" s="130"/>
      <c r="B46" s="128" t="s">
        <v>122</v>
      </c>
      <c r="C46" s="88" t="s">
        <v>52</v>
      </c>
      <c r="D46" s="88" t="s">
        <v>53</v>
      </c>
      <c r="E46" s="88">
        <v>1</v>
      </c>
      <c r="F46" s="88">
        <v>5</v>
      </c>
      <c r="G46" s="88">
        <v>10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9">
        <f t="shared" si="0"/>
        <v>16</v>
      </c>
    </row>
    <row r="47" spans="1:26" x14ac:dyDescent="0.35">
      <c r="A47" s="130"/>
      <c r="B47" s="128"/>
      <c r="C47" s="88" t="s">
        <v>54</v>
      </c>
      <c r="D47" s="88" t="s">
        <v>55</v>
      </c>
      <c r="E47" s="88">
        <v>2</v>
      </c>
      <c r="F47" s="88">
        <v>9</v>
      </c>
      <c r="G47" s="88"/>
      <c r="H47" s="88">
        <v>3</v>
      </c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9">
        <f t="shared" si="0"/>
        <v>14</v>
      </c>
    </row>
    <row r="48" spans="1:26" x14ac:dyDescent="0.35">
      <c r="A48" s="130"/>
      <c r="B48" s="128"/>
      <c r="C48" s="88" t="s">
        <v>56</v>
      </c>
      <c r="D48" s="88" t="s">
        <v>57</v>
      </c>
      <c r="E48" s="88"/>
      <c r="F48" s="88">
        <v>7</v>
      </c>
      <c r="G48" s="88">
        <v>4</v>
      </c>
      <c r="H48" s="88">
        <v>6</v>
      </c>
      <c r="I48" s="88">
        <v>1</v>
      </c>
      <c r="J48" s="88">
        <v>1</v>
      </c>
      <c r="K48" s="88"/>
      <c r="L48" s="88"/>
      <c r="M48" s="88">
        <v>1</v>
      </c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9">
        <f t="shared" si="0"/>
        <v>20</v>
      </c>
    </row>
    <row r="49" spans="1:26" x14ac:dyDescent="0.35">
      <c r="A49" s="130"/>
      <c r="B49" s="128"/>
      <c r="C49" s="88" t="s">
        <v>58</v>
      </c>
      <c r="D49" s="88" t="s">
        <v>59</v>
      </c>
      <c r="E49" s="88">
        <v>1</v>
      </c>
      <c r="F49" s="88">
        <v>12</v>
      </c>
      <c r="G49" s="88">
        <v>18</v>
      </c>
      <c r="H49" s="88">
        <v>1</v>
      </c>
      <c r="I49" s="88"/>
      <c r="J49" s="88">
        <v>1</v>
      </c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>
        <v>1</v>
      </c>
      <c r="Z49" s="89">
        <f t="shared" si="0"/>
        <v>34</v>
      </c>
    </row>
    <row r="50" spans="1:26" x14ac:dyDescent="0.35">
      <c r="A50" s="130"/>
      <c r="B50" s="128"/>
      <c r="C50" s="132" t="s">
        <v>117</v>
      </c>
      <c r="D50" s="132"/>
      <c r="E50" s="90">
        <f>SUM(E46:E49)</f>
        <v>4</v>
      </c>
      <c r="F50" s="90">
        <f t="shared" ref="F50:Y50" si="8">SUM(F46:F49)</f>
        <v>33</v>
      </c>
      <c r="G50" s="90">
        <f t="shared" si="8"/>
        <v>32</v>
      </c>
      <c r="H50" s="90">
        <f t="shared" si="8"/>
        <v>10</v>
      </c>
      <c r="I50" s="90">
        <f t="shared" si="8"/>
        <v>1</v>
      </c>
      <c r="J50" s="90">
        <f t="shared" si="8"/>
        <v>2</v>
      </c>
      <c r="K50" s="90">
        <f t="shared" si="8"/>
        <v>0</v>
      </c>
      <c r="L50" s="90">
        <f t="shared" si="8"/>
        <v>0</v>
      </c>
      <c r="M50" s="90">
        <f t="shared" si="8"/>
        <v>1</v>
      </c>
      <c r="N50" s="90">
        <f t="shared" si="8"/>
        <v>0</v>
      </c>
      <c r="O50" s="90">
        <f t="shared" si="8"/>
        <v>0</v>
      </c>
      <c r="P50" s="90">
        <f t="shared" si="8"/>
        <v>0</v>
      </c>
      <c r="Q50" s="90">
        <f t="shared" si="8"/>
        <v>0</v>
      </c>
      <c r="R50" s="90">
        <f t="shared" si="8"/>
        <v>0</v>
      </c>
      <c r="S50" s="90">
        <f t="shared" si="8"/>
        <v>0</v>
      </c>
      <c r="T50" s="90">
        <f t="shared" si="8"/>
        <v>0</v>
      </c>
      <c r="U50" s="90">
        <f t="shared" si="8"/>
        <v>0</v>
      </c>
      <c r="V50" s="90">
        <f t="shared" si="8"/>
        <v>0</v>
      </c>
      <c r="W50" s="90">
        <f t="shared" si="8"/>
        <v>0</v>
      </c>
      <c r="X50" s="90">
        <f t="shared" si="8"/>
        <v>0</v>
      </c>
      <c r="Y50" s="90">
        <f t="shared" si="8"/>
        <v>1</v>
      </c>
      <c r="Z50" s="91">
        <f t="shared" si="0"/>
        <v>84</v>
      </c>
    </row>
    <row r="51" spans="1:26" x14ac:dyDescent="0.35">
      <c r="A51" s="130"/>
      <c r="B51" s="128" t="s">
        <v>116</v>
      </c>
      <c r="C51" s="88" t="s">
        <v>38</v>
      </c>
      <c r="D51" s="88" t="s">
        <v>39</v>
      </c>
      <c r="E51" s="88"/>
      <c r="F51" s="88"/>
      <c r="G51" s="88"/>
      <c r="H51" s="88">
        <v>2</v>
      </c>
      <c r="I51" s="88">
        <v>3</v>
      </c>
      <c r="J51" s="88">
        <v>2</v>
      </c>
      <c r="K51" s="88"/>
      <c r="L51" s="88">
        <v>1</v>
      </c>
      <c r="M51" s="88">
        <v>3</v>
      </c>
      <c r="N51" s="88">
        <v>2</v>
      </c>
      <c r="O51" s="88"/>
      <c r="P51" s="88">
        <v>2</v>
      </c>
      <c r="Q51" s="88"/>
      <c r="R51" s="88"/>
      <c r="S51" s="88"/>
      <c r="T51" s="88"/>
      <c r="U51" s="88"/>
      <c r="V51" s="88"/>
      <c r="W51" s="88"/>
      <c r="X51" s="88"/>
      <c r="Y51" s="88"/>
      <c r="Z51" s="89">
        <f t="shared" si="0"/>
        <v>15</v>
      </c>
    </row>
    <row r="52" spans="1:26" x14ac:dyDescent="0.35">
      <c r="A52" s="130"/>
      <c r="B52" s="128"/>
      <c r="C52" s="88" t="s">
        <v>40</v>
      </c>
      <c r="D52" s="88" t="s">
        <v>41</v>
      </c>
      <c r="E52" s="88"/>
      <c r="F52" s="88"/>
      <c r="G52" s="88"/>
      <c r="H52" s="88"/>
      <c r="I52" s="88">
        <v>1</v>
      </c>
      <c r="J52" s="88">
        <v>3</v>
      </c>
      <c r="K52" s="88">
        <v>2</v>
      </c>
      <c r="L52" s="88"/>
      <c r="M52" s="88"/>
      <c r="N52" s="88"/>
      <c r="O52" s="88"/>
      <c r="P52" s="88">
        <v>1</v>
      </c>
      <c r="Q52" s="88"/>
      <c r="R52" s="88"/>
      <c r="S52" s="88"/>
      <c r="T52" s="88"/>
      <c r="U52" s="88"/>
      <c r="V52" s="88"/>
      <c r="W52" s="88"/>
      <c r="X52" s="88"/>
      <c r="Y52" s="88"/>
      <c r="Z52" s="89">
        <f t="shared" si="0"/>
        <v>7</v>
      </c>
    </row>
    <row r="53" spans="1:26" x14ac:dyDescent="0.35">
      <c r="A53" s="130"/>
      <c r="B53" s="128"/>
      <c r="C53" s="88" t="s">
        <v>42</v>
      </c>
      <c r="D53" s="88" t="s">
        <v>43</v>
      </c>
      <c r="E53" s="88"/>
      <c r="F53" s="88"/>
      <c r="G53" s="88"/>
      <c r="H53" s="88">
        <v>2</v>
      </c>
      <c r="I53" s="88"/>
      <c r="J53" s="88">
        <v>1</v>
      </c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9">
        <f t="shared" si="0"/>
        <v>3</v>
      </c>
    </row>
    <row r="54" spans="1:26" x14ac:dyDescent="0.35">
      <c r="A54" s="130"/>
      <c r="B54" s="128"/>
      <c r="C54" s="88" t="s">
        <v>44</v>
      </c>
      <c r="D54" s="88" t="s">
        <v>45</v>
      </c>
      <c r="E54" s="88"/>
      <c r="F54" s="88"/>
      <c r="G54" s="88"/>
      <c r="H54" s="88">
        <v>1</v>
      </c>
      <c r="I54" s="88"/>
      <c r="J54" s="88">
        <v>2</v>
      </c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>
        <v>1</v>
      </c>
      <c r="V54" s="88"/>
      <c r="W54" s="88"/>
      <c r="X54" s="88"/>
      <c r="Y54" s="88"/>
      <c r="Z54" s="89">
        <f t="shared" si="0"/>
        <v>4</v>
      </c>
    </row>
    <row r="55" spans="1:26" x14ac:dyDescent="0.35">
      <c r="A55" s="130"/>
      <c r="B55" s="128"/>
      <c r="C55" s="88" t="s">
        <v>46</v>
      </c>
      <c r="D55" s="88" t="s">
        <v>47</v>
      </c>
      <c r="E55" s="88"/>
      <c r="F55" s="88"/>
      <c r="G55" s="88"/>
      <c r="H55" s="88">
        <v>2</v>
      </c>
      <c r="I55" s="88">
        <v>3</v>
      </c>
      <c r="J55" s="88">
        <v>2</v>
      </c>
      <c r="K55" s="88">
        <v>1</v>
      </c>
      <c r="L55" s="88">
        <v>4</v>
      </c>
      <c r="M55" s="88"/>
      <c r="N55" s="88">
        <v>2</v>
      </c>
      <c r="O55" s="88">
        <v>1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9">
        <f t="shared" si="0"/>
        <v>15</v>
      </c>
    </row>
    <row r="56" spans="1:26" x14ac:dyDescent="0.35">
      <c r="A56" s="130"/>
      <c r="B56" s="128"/>
      <c r="C56" s="88" t="s">
        <v>50</v>
      </c>
      <c r="D56" s="88" t="s">
        <v>51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>
        <v>1</v>
      </c>
      <c r="R56" s="88"/>
      <c r="S56" s="88">
        <v>1</v>
      </c>
      <c r="T56" s="88"/>
      <c r="U56" s="88"/>
      <c r="V56" s="88"/>
      <c r="W56" s="88"/>
      <c r="X56" s="88"/>
      <c r="Y56" s="88"/>
      <c r="Z56" s="89">
        <f t="shared" si="0"/>
        <v>2</v>
      </c>
    </row>
    <row r="57" spans="1:26" x14ac:dyDescent="0.35">
      <c r="A57" s="130"/>
      <c r="B57" s="128"/>
      <c r="C57" s="132" t="s">
        <v>117</v>
      </c>
      <c r="D57" s="132"/>
      <c r="E57" s="90">
        <f>SUM(E51:E56)</f>
        <v>0</v>
      </c>
      <c r="F57" s="90">
        <f t="shared" ref="F57:Z57" si="9">SUM(F51:F56)</f>
        <v>0</v>
      </c>
      <c r="G57" s="90">
        <f t="shared" si="9"/>
        <v>0</v>
      </c>
      <c r="H57" s="90">
        <f t="shared" si="9"/>
        <v>7</v>
      </c>
      <c r="I57" s="90">
        <f t="shared" si="9"/>
        <v>7</v>
      </c>
      <c r="J57" s="90">
        <f t="shared" si="9"/>
        <v>10</v>
      </c>
      <c r="K57" s="90">
        <f t="shared" si="9"/>
        <v>3</v>
      </c>
      <c r="L57" s="90">
        <f t="shared" si="9"/>
        <v>5</v>
      </c>
      <c r="M57" s="90">
        <f t="shared" si="9"/>
        <v>3</v>
      </c>
      <c r="N57" s="90">
        <f t="shared" si="9"/>
        <v>4</v>
      </c>
      <c r="O57" s="90">
        <f t="shared" si="9"/>
        <v>1</v>
      </c>
      <c r="P57" s="90">
        <f t="shared" si="9"/>
        <v>3</v>
      </c>
      <c r="Q57" s="90">
        <f t="shared" si="9"/>
        <v>1</v>
      </c>
      <c r="R57" s="90">
        <f t="shared" si="9"/>
        <v>0</v>
      </c>
      <c r="S57" s="90">
        <f t="shared" si="9"/>
        <v>1</v>
      </c>
      <c r="T57" s="90">
        <f t="shared" si="9"/>
        <v>0</v>
      </c>
      <c r="U57" s="90">
        <f t="shared" si="9"/>
        <v>1</v>
      </c>
      <c r="V57" s="90">
        <f t="shared" si="9"/>
        <v>0</v>
      </c>
      <c r="W57" s="90">
        <f t="shared" si="9"/>
        <v>0</v>
      </c>
      <c r="X57" s="90">
        <f t="shared" si="9"/>
        <v>0</v>
      </c>
      <c r="Y57" s="90">
        <f t="shared" si="9"/>
        <v>0</v>
      </c>
      <c r="Z57" s="91">
        <f t="shared" si="9"/>
        <v>46</v>
      </c>
    </row>
    <row r="58" spans="1:26" ht="15" thickBot="1" x14ac:dyDescent="0.4">
      <c r="A58" s="131"/>
      <c r="B58" s="133" t="s">
        <v>117</v>
      </c>
      <c r="C58" s="133"/>
      <c r="D58" s="133"/>
      <c r="E58" s="92">
        <f>+E57+E50+E45+E38</f>
        <v>6</v>
      </c>
      <c r="F58" s="92">
        <f t="shared" ref="F58:Y58" si="10">+F57+F50+F45+F38</f>
        <v>47</v>
      </c>
      <c r="G58" s="92">
        <f t="shared" si="10"/>
        <v>49</v>
      </c>
      <c r="H58" s="92">
        <f t="shared" si="10"/>
        <v>29</v>
      </c>
      <c r="I58" s="92">
        <f t="shared" si="10"/>
        <v>18</v>
      </c>
      <c r="J58" s="92">
        <f t="shared" si="10"/>
        <v>17</v>
      </c>
      <c r="K58" s="92">
        <f t="shared" si="10"/>
        <v>13</v>
      </c>
      <c r="L58" s="92">
        <f t="shared" si="10"/>
        <v>7</v>
      </c>
      <c r="M58" s="92">
        <f t="shared" si="10"/>
        <v>16</v>
      </c>
      <c r="N58" s="92">
        <f t="shared" si="10"/>
        <v>12</v>
      </c>
      <c r="O58" s="92">
        <f t="shared" si="10"/>
        <v>4</v>
      </c>
      <c r="P58" s="92">
        <f t="shared" si="10"/>
        <v>3</v>
      </c>
      <c r="Q58" s="92">
        <f t="shared" si="10"/>
        <v>3</v>
      </c>
      <c r="R58" s="92">
        <f t="shared" si="10"/>
        <v>0</v>
      </c>
      <c r="S58" s="92">
        <f t="shared" si="10"/>
        <v>1</v>
      </c>
      <c r="T58" s="92">
        <f t="shared" si="10"/>
        <v>0</v>
      </c>
      <c r="U58" s="92">
        <f t="shared" si="10"/>
        <v>1</v>
      </c>
      <c r="V58" s="92">
        <f t="shared" si="10"/>
        <v>1</v>
      </c>
      <c r="W58" s="92">
        <f t="shared" si="10"/>
        <v>1</v>
      </c>
      <c r="X58" s="92">
        <f t="shared" si="10"/>
        <v>0</v>
      </c>
      <c r="Y58" s="92">
        <f t="shared" si="10"/>
        <v>1</v>
      </c>
      <c r="Z58" s="93">
        <f>SUM(E58:Y58)</f>
        <v>229</v>
      </c>
    </row>
    <row r="59" spans="1:26" ht="15.75" thickBot="1" x14ac:dyDescent="0.3">
      <c r="B59" s="95"/>
    </row>
    <row r="60" spans="1:26" x14ac:dyDescent="0.35">
      <c r="A60" s="129" t="s">
        <v>79</v>
      </c>
      <c r="B60" s="127" t="s">
        <v>118</v>
      </c>
      <c r="C60" s="86" t="s">
        <v>94</v>
      </c>
      <c r="D60" s="86" t="s">
        <v>95</v>
      </c>
      <c r="E60" s="86"/>
      <c r="F60" s="86">
        <v>24</v>
      </c>
      <c r="G60" s="86">
        <v>22</v>
      </c>
      <c r="H60" s="86">
        <v>14</v>
      </c>
      <c r="I60" s="86">
        <v>10</v>
      </c>
      <c r="J60" s="86">
        <v>4</v>
      </c>
      <c r="K60" s="86">
        <v>1</v>
      </c>
      <c r="L60" s="86">
        <v>1</v>
      </c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7">
        <f t="shared" si="0"/>
        <v>76</v>
      </c>
    </row>
    <row r="61" spans="1:26" x14ac:dyDescent="0.35">
      <c r="A61" s="130"/>
      <c r="B61" s="128"/>
      <c r="C61" s="88" t="s">
        <v>96</v>
      </c>
      <c r="D61" s="88" t="s">
        <v>97</v>
      </c>
      <c r="E61" s="88"/>
      <c r="F61" s="88"/>
      <c r="G61" s="88"/>
      <c r="H61" s="88">
        <v>4</v>
      </c>
      <c r="I61" s="88">
        <v>1</v>
      </c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9">
        <f t="shared" si="0"/>
        <v>5</v>
      </c>
    </row>
    <row r="62" spans="1:26" x14ac:dyDescent="0.35">
      <c r="A62" s="130"/>
      <c r="B62" s="128"/>
      <c r="C62" s="88" t="s">
        <v>130</v>
      </c>
      <c r="D62" s="88" t="s">
        <v>95</v>
      </c>
      <c r="E62" s="88">
        <v>6</v>
      </c>
      <c r="F62" s="88">
        <v>3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9">
        <f t="shared" si="0"/>
        <v>9</v>
      </c>
    </row>
    <row r="63" spans="1:26" x14ac:dyDescent="0.35">
      <c r="A63" s="130"/>
      <c r="B63" s="128"/>
      <c r="C63" s="88" t="s">
        <v>98</v>
      </c>
      <c r="D63" s="88" t="s">
        <v>97</v>
      </c>
      <c r="E63" s="88">
        <v>9</v>
      </c>
      <c r="F63" s="88">
        <v>15</v>
      </c>
      <c r="G63" s="88">
        <v>14</v>
      </c>
      <c r="H63" s="88">
        <v>12</v>
      </c>
      <c r="I63" s="88">
        <v>3</v>
      </c>
      <c r="J63" s="88">
        <v>3</v>
      </c>
      <c r="K63" s="88">
        <v>2</v>
      </c>
      <c r="L63" s="88">
        <v>1</v>
      </c>
      <c r="M63" s="88">
        <v>2</v>
      </c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9">
        <f t="shared" si="0"/>
        <v>61</v>
      </c>
    </row>
    <row r="64" spans="1:26" x14ac:dyDescent="0.35">
      <c r="A64" s="130"/>
      <c r="B64" s="128"/>
      <c r="C64" s="132" t="s">
        <v>117</v>
      </c>
      <c r="D64" s="132"/>
      <c r="E64" s="90">
        <f>+SUM(E60:E63)</f>
        <v>15</v>
      </c>
      <c r="F64" s="90">
        <f t="shared" ref="F64:Z64" si="11">+SUM(F60:F63)</f>
        <v>42</v>
      </c>
      <c r="G64" s="90">
        <f t="shared" si="11"/>
        <v>36</v>
      </c>
      <c r="H64" s="90">
        <f t="shared" si="11"/>
        <v>30</v>
      </c>
      <c r="I64" s="90">
        <f t="shared" si="11"/>
        <v>14</v>
      </c>
      <c r="J64" s="90">
        <f t="shared" si="11"/>
        <v>7</v>
      </c>
      <c r="K64" s="90">
        <f t="shared" si="11"/>
        <v>3</v>
      </c>
      <c r="L64" s="90">
        <f t="shared" si="11"/>
        <v>2</v>
      </c>
      <c r="M64" s="90">
        <f t="shared" si="11"/>
        <v>2</v>
      </c>
      <c r="N64" s="90">
        <f t="shared" si="11"/>
        <v>0</v>
      </c>
      <c r="O64" s="90">
        <f t="shared" si="11"/>
        <v>0</v>
      </c>
      <c r="P64" s="90">
        <f t="shared" si="11"/>
        <v>0</v>
      </c>
      <c r="Q64" s="90">
        <f t="shared" si="11"/>
        <v>0</v>
      </c>
      <c r="R64" s="90">
        <f t="shared" si="11"/>
        <v>0</v>
      </c>
      <c r="S64" s="90">
        <f t="shared" si="11"/>
        <v>0</v>
      </c>
      <c r="T64" s="90">
        <f t="shared" si="11"/>
        <v>0</v>
      </c>
      <c r="U64" s="90">
        <f t="shared" si="11"/>
        <v>0</v>
      </c>
      <c r="V64" s="90">
        <f t="shared" si="11"/>
        <v>0</v>
      </c>
      <c r="W64" s="90">
        <f t="shared" si="11"/>
        <v>0</v>
      </c>
      <c r="X64" s="90">
        <f t="shared" si="11"/>
        <v>0</v>
      </c>
      <c r="Y64" s="90">
        <f t="shared" si="11"/>
        <v>0</v>
      </c>
      <c r="Z64" s="91">
        <f t="shared" si="11"/>
        <v>151</v>
      </c>
    </row>
    <row r="65" spans="1:26" x14ac:dyDescent="0.35">
      <c r="A65" s="130"/>
      <c r="B65" s="128" t="s">
        <v>119</v>
      </c>
      <c r="C65" s="88" t="s">
        <v>99</v>
      </c>
      <c r="D65" s="88" t="s">
        <v>81</v>
      </c>
      <c r="E65" s="88"/>
      <c r="F65" s="88"/>
      <c r="G65" s="88"/>
      <c r="H65" s="88"/>
      <c r="I65" s="88"/>
      <c r="J65" s="88"/>
      <c r="K65" s="88">
        <v>1</v>
      </c>
      <c r="L65" s="88">
        <v>5</v>
      </c>
      <c r="M65" s="88">
        <v>2</v>
      </c>
      <c r="N65" s="88">
        <v>5</v>
      </c>
      <c r="O65" s="88">
        <v>4</v>
      </c>
      <c r="P65" s="88">
        <v>1</v>
      </c>
      <c r="Q65" s="88">
        <v>2</v>
      </c>
      <c r="R65" s="88"/>
      <c r="S65" s="88"/>
      <c r="T65" s="88"/>
      <c r="U65" s="88"/>
      <c r="V65" s="88"/>
      <c r="W65" s="88"/>
      <c r="X65" s="88">
        <v>1</v>
      </c>
      <c r="Y65" s="88"/>
      <c r="Z65" s="89">
        <f t="shared" si="0"/>
        <v>21</v>
      </c>
    </row>
    <row r="66" spans="1:26" x14ac:dyDescent="0.35">
      <c r="A66" s="130"/>
      <c r="B66" s="128"/>
      <c r="C66" s="88" t="s">
        <v>100</v>
      </c>
      <c r="D66" s="88" t="s">
        <v>83</v>
      </c>
      <c r="E66" s="88"/>
      <c r="F66" s="88"/>
      <c r="G66" s="88"/>
      <c r="H66" s="88"/>
      <c r="I66" s="88"/>
      <c r="J66" s="88"/>
      <c r="K66" s="88">
        <v>1</v>
      </c>
      <c r="L66" s="88"/>
      <c r="M66" s="88">
        <v>3</v>
      </c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9">
        <f t="shared" si="0"/>
        <v>4</v>
      </c>
    </row>
    <row r="67" spans="1:26" x14ac:dyDescent="0.35">
      <c r="A67" s="130"/>
      <c r="B67" s="128"/>
      <c r="C67" s="88" t="s">
        <v>101</v>
      </c>
      <c r="D67" s="88" t="s">
        <v>87</v>
      </c>
      <c r="E67" s="88"/>
      <c r="F67" s="88"/>
      <c r="G67" s="88"/>
      <c r="H67" s="88"/>
      <c r="I67" s="88"/>
      <c r="J67" s="88"/>
      <c r="K67" s="88"/>
      <c r="L67" s="88">
        <v>1</v>
      </c>
      <c r="M67" s="88">
        <v>4</v>
      </c>
      <c r="N67" s="88">
        <v>3</v>
      </c>
      <c r="O67" s="88">
        <v>2</v>
      </c>
      <c r="P67" s="88">
        <v>1</v>
      </c>
      <c r="Q67" s="88"/>
      <c r="R67" s="88"/>
      <c r="S67" s="88"/>
      <c r="T67" s="88"/>
      <c r="U67" s="88"/>
      <c r="V67" s="88"/>
      <c r="W67" s="88"/>
      <c r="X67" s="88"/>
      <c r="Y67" s="88"/>
      <c r="Z67" s="89">
        <f t="shared" si="0"/>
        <v>11</v>
      </c>
    </row>
    <row r="68" spans="1:26" x14ac:dyDescent="0.35">
      <c r="A68" s="130"/>
      <c r="B68" s="128"/>
      <c r="C68" s="132" t="s">
        <v>117</v>
      </c>
      <c r="D68" s="132"/>
      <c r="E68" s="90">
        <f>+SUM(E65:E67)</f>
        <v>0</v>
      </c>
      <c r="F68" s="90">
        <f t="shared" ref="F68:Z68" si="12">+SUM(F65:F67)</f>
        <v>0</v>
      </c>
      <c r="G68" s="90">
        <f t="shared" si="12"/>
        <v>0</v>
      </c>
      <c r="H68" s="90">
        <f t="shared" si="12"/>
        <v>0</v>
      </c>
      <c r="I68" s="90">
        <f t="shared" si="12"/>
        <v>0</v>
      </c>
      <c r="J68" s="90">
        <f t="shared" si="12"/>
        <v>0</v>
      </c>
      <c r="K68" s="90">
        <f t="shared" si="12"/>
        <v>2</v>
      </c>
      <c r="L68" s="90">
        <f t="shared" si="12"/>
        <v>6</v>
      </c>
      <c r="M68" s="90">
        <f t="shared" si="12"/>
        <v>9</v>
      </c>
      <c r="N68" s="90">
        <f t="shared" si="12"/>
        <v>8</v>
      </c>
      <c r="O68" s="90">
        <f t="shared" si="12"/>
        <v>6</v>
      </c>
      <c r="P68" s="90">
        <f t="shared" si="12"/>
        <v>2</v>
      </c>
      <c r="Q68" s="90">
        <f t="shared" si="12"/>
        <v>2</v>
      </c>
      <c r="R68" s="90">
        <f t="shared" si="12"/>
        <v>0</v>
      </c>
      <c r="S68" s="90">
        <f t="shared" si="12"/>
        <v>0</v>
      </c>
      <c r="T68" s="90">
        <f t="shared" si="12"/>
        <v>0</v>
      </c>
      <c r="U68" s="90">
        <f t="shared" si="12"/>
        <v>0</v>
      </c>
      <c r="V68" s="90">
        <f t="shared" si="12"/>
        <v>0</v>
      </c>
      <c r="W68" s="90">
        <f t="shared" si="12"/>
        <v>0</v>
      </c>
      <c r="X68" s="90">
        <f t="shared" si="12"/>
        <v>1</v>
      </c>
      <c r="Y68" s="90">
        <f t="shared" si="12"/>
        <v>0</v>
      </c>
      <c r="Z68" s="91">
        <f t="shared" si="12"/>
        <v>36</v>
      </c>
    </row>
    <row r="69" spans="1:26" x14ac:dyDescent="0.35">
      <c r="A69" s="130"/>
      <c r="B69" s="128" t="s">
        <v>122</v>
      </c>
      <c r="C69" s="88" t="s">
        <v>90</v>
      </c>
      <c r="D69" s="88" t="s">
        <v>91</v>
      </c>
      <c r="E69" s="88">
        <v>11</v>
      </c>
      <c r="F69" s="88">
        <v>39</v>
      </c>
      <c r="G69" s="88">
        <v>37</v>
      </c>
      <c r="H69" s="88">
        <v>13</v>
      </c>
      <c r="I69" s="88">
        <v>2</v>
      </c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9">
        <f t="shared" si="0"/>
        <v>102</v>
      </c>
    </row>
    <row r="70" spans="1:26" x14ac:dyDescent="0.35">
      <c r="A70" s="130"/>
      <c r="B70" s="128"/>
      <c r="C70" s="88" t="s">
        <v>92</v>
      </c>
      <c r="D70" s="88" t="s">
        <v>93</v>
      </c>
      <c r="E70" s="88"/>
      <c r="F70" s="88">
        <v>32</v>
      </c>
      <c r="G70" s="88">
        <v>31</v>
      </c>
      <c r="H70" s="88">
        <v>23</v>
      </c>
      <c r="I70" s="88">
        <v>8</v>
      </c>
      <c r="J70" s="88">
        <v>1</v>
      </c>
      <c r="K70" s="88"/>
      <c r="L70" s="88">
        <v>1</v>
      </c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9">
        <f t="shared" si="0"/>
        <v>96</v>
      </c>
    </row>
    <row r="71" spans="1:26" x14ac:dyDescent="0.35">
      <c r="A71" s="130"/>
      <c r="B71" s="128"/>
      <c r="C71" s="88" t="s">
        <v>131</v>
      </c>
      <c r="D71" s="88" t="s">
        <v>97</v>
      </c>
      <c r="E71" s="88">
        <v>23</v>
      </c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9">
        <f t="shared" si="0"/>
        <v>23</v>
      </c>
    </row>
    <row r="72" spans="1:26" x14ac:dyDescent="0.35">
      <c r="A72" s="130"/>
      <c r="B72" s="128"/>
      <c r="C72" s="132" t="s">
        <v>117</v>
      </c>
      <c r="D72" s="132"/>
      <c r="E72" s="90">
        <f>+SUM(E69:E71)</f>
        <v>34</v>
      </c>
      <c r="F72" s="90">
        <f t="shared" ref="F72:Z72" si="13">+SUM(F69:F71)</f>
        <v>71</v>
      </c>
      <c r="G72" s="90">
        <f t="shared" si="13"/>
        <v>68</v>
      </c>
      <c r="H72" s="90">
        <f t="shared" si="13"/>
        <v>36</v>
      </c>
      <c r="I72" s="90">
        <f t="shared" si="13"/>
        <v>10</v>
      </c>
      <c r="J72" s="90">
        <f t="shared" si="13"/>
        <v>1</v>
      </c>
      <c r="K72" s="90">
        <f t="shared" si="13"/>
        <v>0</v>
      </c>
      <c r="L72" s="90">
        <f t="shared" si="13"/>
        <v>1</v>
      </c>
      <c r="M72" s="90">
        <f t="shared" si="13"/>
        <v>0</v>
      </c>
      <c r="N72" s="90">
        <f t="shared" si="13"/>
        <v>0</v>
      </c>
      <c r="O72" s="90">
        <f t="shared" si="13"/>
        <v>0</v>
      </c>
      <c r="P72" s="90">
        <f t="shared" si="13"/>
        <v>0</v>
      </c>
      <c r="Q72" s="90">
        <f t="shared" si="13"/>
        <v>0</v>
      </c>
      <c r="R72" s="90">
        <f t="shared" si="13"/>
        <v>0</v>
      </c>
      <c r="S72" s="90">
        <f t="shared" si="13"/>
        <v>0</v>
      </c>
      <c r="T72" s="90">
        <f t="shared" si="13"/>
        <v>0</v>
      </c>
      <c r="U72" s="90">
        <f t="shared" si="13"/>
        <v>0</v>
      </c>
      <c r="V72" s="90">
        <f t="shared" si="13"/>
        <v>0</v>
      </c>
      <c r="W72" s="90">
        <f t="shared" si="13"/>
        <v>0</v>
      </c>
      <c r="X72" s="90">
        <f t="shared" si="13"/>
        <v>0</v>
      </c>
      <c r="Y72" s="90">
        <f t="shared" si="13"/>
        <v>0</v>
      </c>
      <c r="Z72" s="91">
        <f t="shared" si="13"/>
        <v>221</v>
      </c>
    </row>
    <row r="73" spans="1:26" x14ac:dyDescent="0.35">
      <c r="A73" s="130"/>
      <c r="B73" s="128" t="s">
        <v>116</v>
      </c>
      <c r="C73" s="88" t="s">
        <v>80</v>
      </c>
      <c r="D73" s="88" t="s">
        <v>81</v>
      </c>
      <c r="E73" s="88"/>
      <c r="F73" s="88"/>
      <c r="G73" s="88"/>
      <c r="H73" s="88"/>
      <c r="I73" s="88">
        <v>7</v>
      </c>
      <c r="J73" s="88">
        <v>5</v>
      </c>
      <c r="K73" s="88">
        <v>2</v>
      </c>
      <c r="L73" s="88"/>
      <c r="M73" s="88">
        <v>2</v>
      </c>
      <c r="N73" s="88">
        <v>3</v>
      </c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9">
        <f t="shared" ref="Z73:Z86" si="14">+SUM(E73:Y73)</f>
        <v>19</v>
      </c>
    </row>
    <row r="74" spans="1:26" x14ac:dyDescent="0.35">
      <c r="A74" s="130"/>
      <c r="B74" s="128"/>
      <c r="C74" s="88" t="s">
        <v>82</v>
      </c>
      <c r="D74" s="88" t="s">
        <v>83</v>
      </c>
      <c r="E74" s="88"/>
      <c r="F74" s="88"/>
      <c r="G74" s="88"/>
      <c r="H74" s="88"/>
      <c r="I74" s="88">
        <v>2</v>
      </c>
      <c r="J74" s="88"/>
      <c r="K74" s="88"/>
      <c r="L74" s="88"/>
      <c r="M74" s="88">
        <v>1</v>
      </c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9">
        <f t="shared" si="14"/>
        <v>3</v>
      </c>
    </row>
    <row r="75" spans="1:26" x14ac:dyDescent="0.35">
      <c r="A75" s="130"/>
      <c r="B75" s="128"/>
      <c r="C75" s="88" t="s">
        <v>84</v>
      </c>
      <c r="D75" s="88" t="s">
        <v>85</v>
      </c>
      <c r="E75" s="88"/>
      <c r="F75" s="88"/>
      <c r="G75" s="88"/>
      <c r="H75" s="88"/>
      <c r="I75" s="88">
        <v>1</v>
      </c>
      <c r="J75" s="88"/>
      <c r="K75" s="88"/>
      <c r="L75" s="88">
        <v>1</v>
      </c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9">
        <f t="shared" si="14"/>
        <v>2</v>
      </c>
    </row>
    <row r="76" spans="1:26" x14ac:dyDescent="0.35">
      <c r="A76" s="130"/>
      <c r="B76" s="128"/>
      <c r="C76" s="88" t="s">
        <v>86</v>
      </c>
      <c r="D76" s="88" t="s">
        <v>87</v>
      </c>
      <c r="E76" s="88"/>
      <c r="F76" s="88"/>
      <c r="G76" s="88"/>
      <c r="H76" s="88">
        <v>6</v>
      </c>
      <c r="I76" s="88">
        <v>4</v>
      </c>
      <c r="J76" s="88">
        <v>8</v>
      </c>
      <c r="K76" s="88">
        <v>1</v>
      </c>
      <c r="L76" s="88">
        <v>4</v>
      </c>
      <c r="M76" s="88">
        <v>1</v>
      </c>
      <c r="N76" s="88">
        <v>2</v>
      </c>
      <c r="O76" s="88"/>
      <c r="P76" s="88">
        <v>1</v>
      </c>
      <c r="Q76" s="88">
        <v>1</v>
      </c>
      <c r="R76" s="88"/>
      <c r="S76" s="88"/>
      <c r="T76" s="88"/>
      <c r="U76" s="88"/>
      <c r="V76" s="88"/>
      <c r="W76" s="88"/>
      <c r="X76" s="88"/>
      <c r="Y76" s="88"/>
      <c r="Z76" s="89">
        <f t="shared" si="14"/>
        <v>28</v>
      </c>
    </row>
    <row r="77" spans="1:26" x14ac:dyDescent="0.35">
      <c r="A77" s="130"/>
      <c r="B77" s="128"/>
      <c r="C77" s="88" t="s">
        <v>88</v>
      </c>
      <c r="D77" s="88" t="s">
        <v>89</v>
      </c>
      <c r="E77" s="88"/>
      <c r="F77" s="88"/>
      <c r="G77" s="88"/>
      <c r="H77" s="88">
        <v>3</v>
      </c>
      <c r="I77" s="88">
        <v>1</v>
      </c>
      <c r="J77" s="88">
        <v>2</v>
      </c>
      <c r="K77" s="88"/>
      <c r="L77" s="88"/>
      <c r="M77" s="88"/>
      <c r="N77" s="88">
        <v>1</v>
      </c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9">
        <f t="shared" si="14"/>
        <v>7</v>
      </c>
    </row>
    <row r="78" spans="1:26" x14ac:dyDescent="0.35">
      <c r="A78" s="130"/>
      <c r="B78" s="128"/>
      <c r="C78" s="132" t="s">
        <v>117</v>
      </c>
      <c r="D78" s="132"/>
      <c r="E78" s="90">
        <f>+SUM(E73:E77)</f>
        <v>0</v>
      </c>
      <c r="F78" s="90">
        <f t="shared" ref="F78:Z78" si="15">+SUM(F73:F77)</f>
        <v>0</v>
      </c>
      <c r="G78" s="90">
        <f t="shared" si="15"/>
        <v>0</v>
      </c>
      <c r="H78" s="90">
        <f t="shared" si="15"/>
        <v>9</v>
      </c>
      <c r="I78" s="90">
        <f t="shared" si="15"/>
        <v>15</v>
      </c>
      <c r="J78" s="90">
        <f t="shared" si="15"/>
        <v>15</v>
      </c>
      <c r="K78" s="90">
        <f t="shared" si="15"/>
        <v>3</v>
      </c>
      <c r="L78" s="90">
        <f t="shared" si="15"/>
        <v>5</v>
      </c>
      <c r="M78" s="90">
        <f t="shared" si="15"/>
        <v>4</v>
      </c>
      <c r="N78" s="90">
        <f t="shared" si="15"/>
        <v>6</v>
      </c>
      <c r="O78" s="90">
        <f t="shared" si="15"/>
        <v>0</v>
      </c>
      <c r="P78" s="90">
        <f t="shared" si="15"/>
        <v>1</v>
      </c>
      <c r="Q78" s="90">
        <f t="shared" si="15"/>
        <v>1</v>
      </c>
      <c r="R78" s="90">
        <f t="shared" si="15"/>
        <v>0</v>
      </c>
      <c r="S78" s="90">
        <f t="shared" si="15"/>
        <v>0</v>
      </c>
      <c r="T78" s="90">
        <f t="shared" si="15"/>
        <v>0</v>
      </c>
      <c r="U78" s="90">
        <f t="shared" si="15"/>
        <v>0</v>
      </c>
      <c r="V78" s="90">
        <f t="shared" si="15"/>
        <v>0</v>
      </c>
      <c r="W78" s="90">
        <f t="shared" si="15"/>
        <v>0</v>
      </c>
      <c r="X78" s="90">
        <f t="shared" si="15"/>
        <v>0</v>
      </c>
      <c r="Y78" s="90">
        <f t="shared" si="15"/>
        <v>0</v>
      </c>
      <c r="Z78" s="91">
        <f t="shared" si="15"/>
        <v>59</v>
      </c>
    </row>
    <row r="79" spans="1:26" ht="15" thickBot="1" x14ac:dyDescent="0.4">
      <c r="A79" s="131"/>
      <c r="B79" s="133" t="s">
        <v>117</v>
      </c>
      <c r="C79" s="133"/>
      <c r="D79" s="133"/>
      <c r="E79" s="92">
        <f>+E78+E72+E68+E64</f>
        <v>49</v>
      </c>
      <c r="F79" s="92">
        <f t="shared" ref="F79:Z79" si="16">+F78+F72+F68+F64</f>
        <v>113</v>
      </c>
      <c r="G79" s="92">
        <f t="shared" si="16"/>
        <v>104</v>
      </c>
      <c r="H79" s="92">
        <f t="shared" si="16"/>
        <v>75</v>
      </c>
      <c r="I79" s="92">
        <f t="shared" si="16"/>
        <v>39</v>
      </c>
      <c r="J79" s="92">
        <f t="shared" si="16"/>
        <v>23</v>
      </c>
      <c r="K79" s="92">
        <f t="shared" si="16"/>
        <v>8</v>
      </c>
      <c r="L79" s="92">
        <f t="shared" si="16"/>
        <v>14</v>
      </c>
      <c r="M79" s="92">
        <f t="shared" si="16"/>
        <v>15</v>
      </c>
      <c r="N79" s="92">
        <f t="shared" si="16"/>
        <v>14</v>
      </c>
      <c r="O79" s="92">
        <f t="shared" si="16"/>
        <v>6</v>
      </c>
      <c r="P79" s="92">
        <f t="shared" si="16"/>
        <v>3</v>
      </c>
      <c r="Q79" s="92">
        <f t="shared" si="16"/>
        <v>3</v>
      </c>
      <c r="R79" s="92">
        <f t="shared" si="16"/>
        <v>0</v>
      </c>
      <c r="S79" s="92">
        <f t="shared" si="16"/>
        <v>0</v>
      </c>
      <c r="T79" s="92">
        <f t="shared" si="16"/>
        <v>0</v>
      </c>
      <c r="U79" s="92">
        <f t="shared" si="16"/>
        <v>0</v>
      </c>
      <c r="V79" s="92">
        <f t="shared" si="16"/>
        <v>0</v>
      </c>
      <c r="W79" s="92">
        <f t="shared" si="16"/>
        <v>0</v>
      </c>
      <c r="X79" s="92">
        <f t="shared" si="16"/>
        <v>1</v>
      </c>
      <c r="Y79" s="92">
        <f t="shared" si="16"/>
        <v>0</v>
      </c>
      <c r="Z79" s="93">
        <f t="shared" si="16"/>
        <v>467</v>
      </c>
    </row>
    <row r="80" spans="1:26" ht="15.75" thickBot="1" x14ac:dyDescent="0.3"/>
    <row r="81" spans="1:26" x14ac:dyDescent="0.35">
      <c r="A81" s="129" t="s">
        <v>102</v>
      </c>
      <c r="B81" s="127" t="s">
        <v>120</v>
      </c>
      <c r="C81" s="86" t="s">
        <v>107</v>
      </c>
      <c r="D81" s="86" t="s">
        <v>108</v>
      </c>
      <c r="E81" s="86"/>
      <c r="F81" s="86">
        <v>17</v>
      </c>
      <c r="G81" s="86">
        <v>25</v>
      </c>
      <c r="H81" s="86">
        <v>19</v>
      </c>
      <c r="I81" s="86">
        <v>12</v>
      </c>
      <c r="J81" s="86">
        <v>7</v>
      </c>
      <c r="K81" s="86">
        <v>5</v>
      </c>
      <c r="L81" s="86">
        <v>3</v>
      </c>
      <c r="M81" s="86">
        <v>1</v>
      </c>
      <c r="N81" s="86">
        <v>2</v>
      </c>
      <c r="O81" s="86"/>
      <c r="P81" s="86"/>
      <c r="Q81" s="86">
        <v>1</v>
      </c>
      <c r="R81" s="86"/>
      <c r="S81" s="86"/>
      <c r="T81" s="86"/>
      <c r="U81" s="86"/>
      <c r="V81" s="86"/>
      <c r="W81" s="86"/>
      <c r="X81" s="86"/>
      <c r="Y81" s="86"/>
      <c r="Z81" s="87">
        <f t="shared" si="14"/>
        <v>92</v>
      </c>
    </row>
    <row r="82" spans="1:26" x14ac:dyDescent="0.35">
      <c r="A82" s="130"/>
      <c r="B82" s="128"/>
      <c r="C82" s="88" t="s">
        <v>109</v>
      </c>
      <c r="D82" s="88" t="s">
        <v>110</v>
      </c>
      <c r="E82" s="88"/>
      <c r="F82" s="88">
        <v>28</v>
      </c>
      <c r="G82" s="88">
        <v>27</v>
      </c>
      <c r="H82" s="88">
        <v>13</v>
      </c>
      <c r="I82" s="88">
        <v>15</v>
      </c>
      <c r="J82" s="88">
        <v>11</v>
      </c>
      <c r="K82" s="88">
        <v>7</v>
      </c>
      <c r="L82" s="88">
        <v>5</v>
      </c>
      <c r="M82" s="88">
        <v>3</v>
      </c>
      <c r="N82" s="88"/>
      <c r="O82" s="88"/>
      <c r="P82" s="88"/>
      <c r="Q82" s="88"/>
      <c r="R82" s="88">
        <v>2</v>
      </c>
      <c r="S82" s="88"/>
      <c r="T82" s="88"/>
      <c r="U82" s="88"/>
      <c r="V82" s="88"/>
      <c r="W82" s="88"/>
      <c r="X82" s="88"/>
      <c r="Y82" s="88"/>
      <c r="Z82" s="89">
        <f t="shared" si="14"/>
        <v>111</v>
      </c>
    </row>
    <row r="83" spans="1:26" x14ac:dyDescent="0.35">
      <c r="A83" s="130"/>
      <c r="B83" s="128"/>
      <c r="C83" s="132" t="s">
        <v>117</v>
      </c>
      <c r="D83" s="132"/>
      <c r="E83" s="90">
        <f>SUM(E81:E82)</f>
        <v>0</v>
      </c>
      <c r="F83" s="90">
        <f t="shared" ref="F83:Z83" si="17">SUM(F81:F82)</f>
        <v>45</v>
      </c>
      <c r="G83" s="90">
        <f t="shared" si="17"/>
        <v>52</v>
      </c>
      <c r="H83" s="90">
        <f t="shared" si="17"/>
        <v>32</v>
      </c>
      <c r="I83" s="90">
        <f t="shared" si="17"/>
        <v>27</v>
      </c>
      <c r="J83" s="90">
        <f t="shared" si="17"/>
        <v>18</v>
      </c>
      <c r="K83" s="90">
        <f t="shared" si="17"/>
        <v>12</v>
      </c>
      <c r="L83" s="90">
        <f t="shared" si="17"/>
        <v>8</v>
      </c>
      <c r="M83" s="90">
        <f t="shared" si="17"/>
        <v>4</v>
      </c>
      <c r="N83" s="90">
        <f t="shared" si="17"/>
        <v>2</v>
      </c>
      <c r="O83" s="90">
        <f t="shared" si="17"/>
        <v>0</v>
      </c>
      <c r="P83" s="90">
        <f t="shared" si="17"/>
        <v>0</v>
      </c>
      <c r="Q83" s="90">
        <f t="shared" si="17"/>
        <v>1</v>
      </c>
      <c r="R83" s="90">
        <f t="shared" si="17"/>
        <v>2</v>
      </c>
      <c r="S83" s="90">
        <f t="shared" si="17"/>
        <v>0</v>
      </c>
      <c r="T83" s="90">
        <f t="shared" si="17"/>
        <v>0</v>
      </c>
      <c r="U83" s="90">
        <f t="shared" si="17"/>
        <v>0</v>
      </c>
      <c r="V83" s="90">
        <f t="shared" si="17"/>
        <v>0</v>
      </c>
      <c r="W83" s="90">
        <f t="shared" si="17"/>
        <v>0</v>
      </c>
      <c r="X83" s="90">
        <f t="shared" si="17"/>
        <v>0</v>
      </c>
      <c r="Y83" s="90">
        <f t="shared" si="17"/>
        <v>0</v>
      </c>
      <c r="Z83" s="91">
        <f t="shared" si="17"/>
        <v>203</v>
      </c>
    </row>
    <row r="84" spans="1:26" x14ac:dyDescent="0.35">
      <c r="A84" s="130"/>
      <c r="B84" s="128" t="s">
        <v>122</v>
      </c>
      <c r="C84" s="88" t="s">
        <v>105</v>
      </c>
      <c r="D84" s="88" t="s">
        <v>106</v>
      </c>
      <c r="E84" s="88">
        <v>5</v>
      </c>
      <c r="F84" s="88">
        <v>7</v>
      </c>
      <c r="G84" s="88">
        <v>7</v>
      </c>
      <c r="H84" s="88">
        <v>1</v>
      </c>
      <c r="I84" s="88">
        <v>2</v>
      </c>
      <c r="J84" s="88">
        <v>2</v>
      </c>
      <c r="K84" s="88">
        <v>2</v>
      </c>
      <c r="L84" s="88">
        <v>2</v>
      </c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9">
        <f t="shared" si="14"/>
        <v>28</v>
      </c>
    </row>
    <row r="85" spans="1:26" x14ac:dyDescent="0.35">
      <c r="A85" s="130"/>
      <c r="B85" s="128"/>
      <c r="C85" s="132" t="s">
        <v>117</v>
      </c>
      <c r="D85" s="132"/>
      <c r="E85" s="90">
        <f>+E84</f>
        <v>5</v>
      </c>
      <c r="F85" s="90">
        <f t="shared" ref="F85:Z85" si="18">+F84</f>
        <v>7</v>
      </c>
      <c r="G85" s="90">
        <f t="shared" si="18"/>
        <v>7</v>
      </c>
      <c r="H85" s="90">
        <f t="shared" si="18"/>
        <v>1</v>
      </c>
      <c r="I85" s="90">
        <f t="shared" si="18"/>
        <v>2</v>
      </c>
      <c r="J85" s="90">
        <f t="shared" si="18"/>
        <v>2</v>
      </c>
      <c r="K85" s="90">
        <f t="shared" si="18"/>
        <v>2</v>
      </c>
      <c r="L85" s="90">
        <f t="shared" si="18"/>
        <v>2</v>
      </c>
      <c r="M85" s="90">
        <f t="shared" si="18"/>
        <v>0</v>
      </c>
      <c r="N85" s="90">
        <f t="shared" si="18"/>
        <v>0</v>
      </c>
      <c r="O85" s="90">
        <f t="shared" si="18"/>
        <v>0</v>
      </c>
      <c r="P85" s="90">
        <f t="shared" si="18"/>
        <v>0</v>
      </c>
      <c r="Q85" s="90">
        <f t="shared" si="18"/>
        <v>0</v>
      </c>
      <c r="R85" s="90">
        <f t="shared" si="18"/>
        <v>0</v>
      </c>
      <c r="S85" s="90">
        <f t="shared" si="18"/>
        <v>0</v>
      </c>
      <c r="T85" s="90">
        <f t="shared" si="18"/>
        <v>0</v>
      </c>
      <c r="U85" s="90">
        <f t="shared" si="18"/>
        <v>0</v>
      </c>
      <c r="V85" s="90">
        <f t="shared" si="18"/>
        <v>0</v>
      </c>
      <c r="W85" s="90">
        <f t="shared" si="18"/>
        <v>0</v>
      </c>
      <c r="X85" s="90">
        <f t="shared" si="18"/>
        <v>0</v>
      </c>
      <c r="Y85" s="90">
        <f t="shared" si="18"/>
        <v>0</v>
      </c>
      <c r="Z85" s="91">
        <f t="shared" si="18"/>
        <v>28</v>
      </c>
    </row>
    <row r="86" spans="1:26" x14ac:dyDescent="0.35">
      <c r="A86" s="130"/>
      <c r="B86" s="128" t="s">
        <v>116</v>
      </c>
      <c r="C86" s="88" t="s">
        <v>103</v>
      </c>
      <c r="D86" s="88" t="s">
        <v>104</v>
      </c>
      <c r="E86" s="88"/>
      <c r="F86" s="88"/>
      <c r="G86" s="88"/>
      <c r="H86" s="88"/>
      <c r="I86" s="88"/>
      <c r="J86" s="88"/>
      <c r="K86" s="88"/>
      <c r="L86" s="88">
        <v>1</v>
      </c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9">
        <f t="shared" si="14"/>
        <v>1</v>
      </c>
    </row>
    <row r="87" spans="1:26" x14ac:dyDescent="0.35">
      <c r="A87" s="130"/>
      <c r="B87" s="128"/>
      <c r="C87" s="132" t="s">
        <v>117</v>
      </c>
      <c r="D87" s="132"/>
      <c r="E87" s="90">
        <f>+E86</f>
        <v>0</v>
      </c>
      <c r="F87" s="90">
        <f t="shared" ref="F87:Z87" si="19">+F86</f>
        <v>0</v>
      </c>
      <c r="G87" s="90">
        <f t="shared" si="19"/>
        <v>0</v>
      </c>
      <c r="H87" s="90">
        <f t="shared" si="19"/>
        <v>0</v>
      </c>
      <c r="I87" s="90">
        <f t="shared" si="19"/>
        <v>0</v>
      </c>
      <c r="J87" s="90">
        <f t="shared" si="19"/>
        <v>0</v>
      </c>
      <c r="K87" s="90">
        <f t="shared" si="19"/>
        <v>0</v>
      </c>
      <c r="L87" s="90">
        <f t="shared" si="19"/>
        <v>1</v>
      </c>
      <c r="M87" s="90">
        <f t="shared" si="19"/>
        <v>0</v>
      </c>
      <c r="N87" s="90">
        <f t="shared" si="19"/>
        <v>0</v>
      </c>
      <c r="O87" s="90">
        <f t="shared" si="19"/>
        <v>0</v>
      </c>
      <c r="P87" s="90">
        <f t="shared" si="19"/>
        <v>0</v>
      </c>
      <c r="Q87" s="90">
        <f t="shared" si="19"/>
        <v>0</v>
      </c>
      <c r="R87" s="90">
        <f t="shared" si="19"/>
        <v>0</v>
      </c>
      <c r="S87" s="90">
        <f t="shared" si="19"/>
        <v>0</v>
      </c>
      <c r="T87" s="90">
        <f t="shared" si="19"/>
        <v>0</v>
      </c>
      <c r="U87" s="90">
        <f t="shared" si="19"/>
        <v>0</v>
      </c>
      <c r="V87" s="90">
        <f t="shared" si="19"/>
        <v>0</v>
      </c>
      <c r="W87" s="90">
        <f t="shared" si="19"/>
        <v>0</v>
      </c>
      <c r="X87" s="90">
        <f t="shared" si="19"/>
        <v>0</v>
      </c>
      <c r="Y87" s="90">
        <f t="shared" si="19"/>
        <v>0</v>
      </c>
      <c r="Z87" s="91">
        <f t="shared" si="19"/>
        <v>1</v>
      </c>
    </row>
    <row r="88" spans="1:26" ht="15" thickBot="1" x14ac:dyDescent="0.4">
      <c r="A88" s="131"/>
      <c r="B88" s="133" t="s">
        <v>117</v>
      </c>
      <c r="C88" s="133"/>
      <c r="D88" s="133"/>
      <c r="E88" s="92">
        <f>+E87+E85+E83</f>
        <v>5</v>
      </c>
      <c r="F88" s="92">
        <f t="shared" ref="F88:Z88" si="20">+F87+F85+F83</f>
        <v>52</v>
      </c>
      <c r="G88" s="92">
        <f t="shared" si="20"/>
        <v>59</v>
      </c>
      <c r="H88" s="92">
        <f t="shared" si="20"/>
        <v>33</v>
      </c>
      <c r="I88" s="92">
        <f t="shared" si="20"/>
        <v>29</v>
      </c>
      <c r="J88" s="92">
        <f t="shared" si="20"/>
        <v>20</v>
      </c>
      <c r="K88" s="92">
        <f t="shared" si="20"/>
        <v>14</v>
      </c>
      <c r="L88" s="92">
        <f t="shared" si="20"/>
        <v>11</v>
      </c>
      <c r="M88" s="92">
        <f t="shared" si="20"/>
        <v>4</v>
      </c>
      <c r="N88" s="92">
        <f t="shared" si="20"/>
        <v>2</v>
      </c>
      <c r="O88" s="92">
        <f t="shared" si="20"/>
        <v>0</v>
      </c>
      <c r="P88" s="92">
        <f t="shared" si="20"/>
        <v>0</v>
      </c>
      <c r="Q88" s="92">
        <f t="shared" si="20"/>
        <v>1</v>
      </c>
      <c r="R88" s="92">
        <f t="shared" si="20"/>
        <v>2</v>
      </c>
      <c r="S88" s="92">
        <f t="shared" si="20"/>
        <v>0</v>
      </c>
      <c r="T88" s="92">
        <f t="shared" si="20"/>
        <v>0</v>
      </c>
      <c r="U88" s="92">
        <f t="shared" si="20"/>
        <v>0</v>
      </c>
      <c r="V88" s="92">
        <f t="shared" si="20"/>
        <v>0</v>
      </c>
      <c r="W88" s="92">
        <f t="shared" si="20"/>
        <v>0</v>
      </c>
      <c r="X88" s="92">
        <f t="shared" si="20"/>
        <v>0</v>
      </c>
      <c r="Y88" s="92">
        <f t="shared" si="20"/>
        <v>0</v>
      </c>
      <c r="Z88" s="93">
        <f t="shared" si="20"/>
        <v>232</v>
      </c>
    </row>
    <row r="89" spans="1:26" ht="15.75" thickBot="1" x14ac:dyDescent="0.3">
      <c r="C89" s="1"/>
      <c r="D89" s="1"/>
    </row>
    <row r="90" spans="1:26" ht="15.75" thickBot="1" x14ac:dyDescent="0.3">
      <c r="C90" s="134" t="s">
        <v>117</v>
      </c>
      <c r="D90" s="135"/>
      <c r="E90" s="96">
        <f>+E88+E79+E58+E31</f>
        <v>67</v>
      </c>
      <c r="F90" s="96">
        <f t="shared" ref="F90:Z90" si="21">+F88+F79+F58+F31</f>
        <v>291</v>
      </c>
      <c r="G90" s="96">
        <f t="shared" si="21"/>
        <v>321</v>
      </c>
      <c r="H90" s="96">
        <f t="shared" si="21"/>
        <v>221</v>
      </c>
      <c r="I90" s="96">
        <f t="shared" si="21"/>
        <v>136</v>
      </c>
      <c r="J90" s="96">
        <f t="shared" si="21"/>
        <v>105</v>
      </c>
      <c r="K90" s="96">
        <f t="shared" si="21"/>
        <v>70</v>
      </c>
      <c r="L90" s="96">
        <f t="shared" si="21"/>
        <v>50</v>
      </c>
      <c r="M90" s="96">
        <f t="shared" si="21"/>
        <v>47</v>
      </c>
      <c r="N90" s="96">
        <f t="shared" si="21"/>
        <v>40</v>
      </c>
      <c r="O90" s="96">
        <f t="shared" si="21"/>
        <v>13</v>
      </c>
      <c r="P90" s="96">
        <f t="shared" si="21"/>
        <v>9</v>
      </c>
      <c r="Q90" s="96">
        <f t="shared" si="21"/>
        <v>8</v>
      </c>
      <c r="R90" s="96">
        <f t="shared" si="21"/>
        <v>2</v>
      </c>
      <c r="S90" s="96">
        <f t="shared" si="21"/>
        <v>2</v>
      </c>
      <c r="T90" s="96">
        <f t="shared" si="21"/>
        <v>1</v>
      </c>
      <c r="U90" s="96">
        <f t="shared" si="21"/>
        <v>1</v>
      </c>
      <c r="V90" s="96">
        <f t="shared" si="21"/>
        <v>1</v>
      </c>
      <c r="W90" s="96">
        <f t="shared" si="21"/>
        <v>1</v>
      </c>
      <c r="X90" s="96">
        <f t="shared" si="21"/>
        <v>1</v>
      </c>
      <c r="Y90" s="96">
        <f t="shared" si="21"/>
        <v>2</v>
      </c>
      <c r="Z90" s="97">
        <f t="shared" si="21"/>
        <v>1389</v>
      </c>
    </row>
  </sheetData>
  <mergeCells count="46">
    <mergeCell ref="B88:D88"/>
    <mergeCell ref="A81:A88"/>
    <mergeCell ref="C90:D90"/>
    <mergeCell ref="A1:Z1"/>
    <mergeCell ref="B79:D79"/>
    <mergeCell ref="A60:A79"/>
    <mergeCell ref="B81:B83"/>
    <mergeCell ref="B84:B85"/>
    <mergeCell ref="B86:B87"/>
    <mergeCell ref="C83:D83"/>
    <mergeCell ref="C85:D85"/>
    <mergeCell ref="C87:D87"/>
    <mergeCell ref="B60:B64"/>
    <mergeCell ref="B65:B68"/>
    <mergeCell ref="B69:B72"/>
    <mergeCell ref="B73:B78"/>
    <mergeCell ref="C64:D64"/>
    <mergeCell ref="C68:D68"/>
    <mergeCell ref="C72:D72"/>
    <mergeCell ref="C78:D78"/>
    <mergeCell ref="B58:D58"/>
    <mergeCell ref="B31:D31"/>
    <mergeCell ref="A6:A31"/>
    <mergeCell ref="B33:B38"/>
    <mergeCell ref="B39:B45"/>
    <mergeCell ref="B46:B50"/>
    <mergeCell ref="B24:B30"/>
    <mergeCell ref="C30:D30"/>
    <mergeCell ref="A33:A58"/>
    <mergeCell ref="C38:D38"/>
    <mergeCell ref="C45:D45"/>
    <mergeCell ref="C50:D50"/>
    <mergeCell ref="C57:D57"/>
    <mergeCell ref="B51:B57"/>
    <mergeCell ref="Z3:Z4"/>
    <mergeCell ref="B6:B11"/>
    <mergeCell ref="B12:B17"/>
    <mergeCell ref="B18:B23"/>
    <mergeCell ref="C11:D11"/>
    <mergeCell ref="C17:D17"/>
    <mergeCell ref="C23:D23"/>
    <mergeCell ref="A3:A4"/>
    <mergeCell ref="B3:B4"/>
    <mergeCell ref="C3:C4"/>
    <mergeCell ref="D3:D4"/>
    <mergeCell ref="E3:Y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90"/>
  <sheetViews>
    <sheetView topLeftCell="A16" zoomScale="70" zoomScaleNormal="70" workbookViewId="0"/>
  </sheetViews>
  <sheetFormatPr defaultColWidth="9.1796875" defaultRowHeight="14.5" x14ac:dyDescent="0.35"/>
  <cols>
    <col min="1" max="1" width="15" style="2" customWidth="1"/>
    <col min="2" max="2" width="14.453125" style="2" customWidth="1"/>
    <col min="3" max="3" width="12.453125" style="2" bestFit="1" customWidth="1"/>
    <col min="4" max="4" width="64.1796875" style="2" bestFit="1" customWidth="1"/>
    <col min="5" max="23" width="4.26953125" style="2" customWidth="1"/>
    <col min="24" max="24" width="10.81640625" style="2" customWidth="1"/>
    <col min="25" max="16384" width="9.1796875" style="2"/>
  </cols>
  <sheetData>
    <row r="2" spans="1:24" ht="21" x14ac:dyDescent="0.25">
      <c r="A2" s="136" t="s">
        <v>123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24" ht="15.75" thickBot="1" x14ac:dyDescent="0.3"/>
    <row r="4" spans="1:24" ht="15" customHeight="1" x14ac:dyDescent="0.35">
      <c r="A4" s="145" t="s">
        <v>111</v>
      </c>
      <c r="B4" s="147" t="s">
        <v>112</v>
      </c>
      <c r="C4" s="147" t="s">
        <v>113</v>
      </c>
      <c r="D4" s="147" t="s">
        <v>114</v>
      </c>
      <c r="E4" s="154" t="s">
        <v>115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6"/>
      <c r="X4" s="152" t="s">
        <v>121</v>
      </c>
    </row>
    <row r="5" spans="1:24" ht="15" thickBot="1" x14ac:dyDescent="0.4">
      <c r="A5" s="146"/>
      <c r="B5" s="148"/>
      <c r="C5" s="148"/>
      <c r="D5" s="148"/>
      <c r="E5" s="40">
        <v>0</v>
      </c>
      <c r="F5" s="40">
        <v>1</v>
      </c>
      <c r="G5" s="40">
        <v>2</v>
      </c>
      <c r="H5" s="40">
        <v>3</v>
      </c>
      <c r="I5" s="40">
        <v>4</v>
      </c>
      <c r="J5" s="40">
        <v>5</v>
      </c>
      <c r="K5" s="40">
        <v>6</v>
      </c>
      <c r="L5" s="40">
        <v>7</v>
      </c>
      <c r="M5" s="40">
        <v>8</v>
      </c>
      <c r="N5" s="40">
        <v>9</v>
      </c>
      <c r="O5" s="40">
        <v>10</v>
      </c>
      <c r="P5" s="40">
        <v>11</v>
      </c>
      <c r="Q5" s="40">
        <v>12</v>
      </c>
      <c r="R5" s="40">
        <v>13</v>
      </c>
      <c r="S5" s="40">
        <v>14</v>
      </c>
      <c r="T5" s="40">
        <v>15</v>
      </c>
      <c r="U5" s="40">
        <v>16</v>
      </c>
      <c r="V5" s="40">
        <v>18</v>
      </c>
      <c r="W5" s="40">
        <v>22</v>
      </c>
      <c r="X5" s="153"/>
    </row>
    <row r="6" spans="1:24" ht="3" customHeight="1" thickBot="1" x14ac:dyDescent="0.3"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x14ac:dyDescent="0.35">
      <c r="A7" s="137" t="s">
        <v>1</v>
      </c>
      <c r="B7" s="141" t="s">
        <v>118</v>
      </c>
      <c r="C7" s="19" t="s">
        <v>21</v>
      </c>
      <c r="D7" s="19" t="s">
        <v>22</v>
      </c>
      <c r="E7" s="19"/>
      <c r="F7" s="19">
        <v>12</v>
      </c>
      <c r="G7" s="19">
        <v>16</v>
      </c>
      <c r="H7" s="19">
        <v>9</v>
      </c>
      <c r="I7" s="19">
        <v>3</v>
      </c>
      <c r="J7" s="19">
        <v>2</v>
      </c>
      <c r="K7" s="19">
        <v>2</v>
      </c>
      <c r="L7" s="19"/>
      <c r="M7" s="19">
        <v>1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20">
        <f>SUM(E7:W7)</f>
        <v>45</v>
      </c>
    </row>
    <row r="8" spans="1:24" x14ac:dyDescent="0.35">
      <c r="A8" s="138"/>
      <c r="B8" s="121"/>
      <c r="C8" s="6" t="s">
        <v>23</v>
      </c>
      <c r="D8" s="6" t="s">
        <v>24</v>
      </c>
      <c r="E8" s="6">
        <v>7</v>
      </c>
      <c r="F8" s="6">
        <v>14</v>
      </c>
      <c r="G8" s="6">
        <v>12</v>
      </c>
      <c r="H8" s="6">
        <v>27</v>
      </c>
      <c r="I8" s="6">
        <v>16</v>
      </c>
      <c r="J8" s="6">
        <v>2</v>
      </c>
      <c r="K8" s="6">
        <v>1</v>
      </c>
      <c r="L8" s="6"/>
      <c r="M8" s="6">
        <v>1</v>
      </c>
      <c r="N8" s="6"/>
      <c r="O8" s="6">
        <v>1</v>
      </c>
      <c r="P8" s="6"/>
      <c r="Q8" s="6"/>
      <c r="R8" s="6"/>
      <c r="S8" s="6">
        <v>1</v>
      </c>
      <c r="T8" s="6"/>
      <c r="U8" s="6"/>
      <c r="V8" s="6"/>
      <c r="W8" s="6"/>
      <c r="X8" s="21">
        <f t="shared" ref="X8:X74" si="0">SUM(E8:W8)</f>
        <v>82</v>
      </c>
    </row>
    <row r="9" spans="1:24" x14ac:dyDescent="0.35">
      <c r="A9" s="138"/>
      <c r="B9" s="121"/>
      <c r="C9" s="6" t="s">
        <v>25</v>
      </c>
      <c r="D9" s="6" t="s">
        <v>26</v>
      </c>
      <c r="E9" s="6"/>
      <c r="F9" s="6">
        <v>1</v>
      </c>
      <c r="G9" s="6"/>
      <c r="H9" s="6">
        <v>1</v>
      </c>
      <c r="I9" s="6"/>
      <c r="J9" s="6">
        <v>3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21">
        <f t="shared" si="0"/>
        <v>5</v>
      </c>
    </row>
    <row r="10" spans="1:24" x14ac:dyDescent="0.35">
      <c r="A10" s="138"/>
      <c r="B10" s="121"/>
      <c r="C10" s="6" t="s">
        <v>27</v>
      </c>
      <c r="D10" s="6" t="s">
        <v>28</v>
      </c>
      <c r="E10" s="6"/>
      <c r="F10" s="6">
        <v>8</v>
      </c>
      <c r="G10" s="6">
        <v>11</v>
      </c>
      <c r="H10" s="6">
        <v>1</v>
      </c>
      <c r="I10" s="6">
        <v>4</v>
      </c>
      <c r="J10" s="6">
        <v>1</v>
      </c>
      <c r="K10" s="6"/>
      <c r="L10" s="6">
        <v>1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21">
        <f t="shared" si="0"/>
        <v>26</v>
      </c>
    </row>
    <row r="11" spans="1:24" x14ac:dyDescent="0.35">
      <c r="A11" s="138"/>
      <c r="B11" s="121"/>
      <c r="C11" s="6" t="s">
        <v>29</v>
      </c>
      <c r="D11" s="6" t="s">
        <v>28</v>
      </c>
      <c r="E11" s="6"/>
      <c r="F11" s="6">
        <v>1</v>
      </c>
      <c r="G11" s="6">
        <v>1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>
        <v>1</v>
      </c>
      <c r="S11" s="6"/>
      <c r="T11" s="6"/>
      <c r="U11" s="6"/>
      <c r="V11" s="6"/>
      <c r="W11" s="6"/>
      <c r="X11" s="21">
        <f t="shared" si="0"/>
        <v>3</v>
      </c>
    </row>
    <row r="12" spans="1:24" x14ac:dyDescent="0.35">
      <c r="A12" s="138"/>
      <c r="B12" s="121"/>
      <c r="C12" s="142" t="s">
        <v>117</v>
      </c>
      <c r="D12" s="142"/>
      <c r="E12" s="13">
        <f>SUM(E7:E11)</f>
        <v>7</v>
      </c>
      <c r="F12" s="13">
        <f t="shared" ref="F12:W12" si="1">SUM(F7:F11)</f>
        <v>36</v>
      </c>
      <c r="G12" s="13">
        <f t="shared" si="1"/>
        <v>40</v>
      </c>
      <c r="H12" s="13">
        <f t="shared" si="1"/>
        <v>38</v>
      </c>
      <c r="I12" s="13">
        <f t="shared" si="1"/>
        <v>23</v>
      </c>
      <c r="J12" s="13">
        <f t="shared" si="1"/>
        <v>8</v>
      </c>
      <c r="K12" s="13">
        <f t="shared" si="1"/>
        <v>3</v>
      </c>
      <c r="L12" s="13">
        <f t="shared" si="1"/>
        <v>1</v>
      </c>
      <c r="M12" s="13">
        <f t="shared" si="1"/>
        <v>2</v>
      </c>
      <c r="N12" s="13">
        <f t="shared" si="1"/>
        <v>0</v>
      </c>
      <c r="O12" s="13">
        <f t="shared" si="1"/>
        <v>1</v>
      </c>
      <c r="P12" s="13">
        <f t="shared" si="1"/>
        <v>0</v>
      </c>
      <c r="Q12" s="13">
        <f t="shared" si="1"/>
        <v>0</v>
      </c>
      <c r="R12" s="13">
        <f t="shared" si="1"/>
        <v>1</v>
      </c>
      <c r="S12" s="13">
        <f t="shared" si="1"/>
        <v>1</v>
      </c>
      <c r="T12" s="13">
        <f t="shared" si="1"/>
        <v>0</v>
      </c>
      <c r="U12" s="13">
        <f t="shared" si="1"/>
        <v>0</v>
      </c>
      <c r="V12" s="13">
        <f t="shared" si="1"/>
        <v>0</v>
      </c>
      <c r="W12" s="13">
        <f t="shared" si="1"/>
        <v>0</v>
      </c>
      <c r="X12" s="22">
        <f t="shared" si="0"/>
        <v>161</v>
      </c>
    </row>
    <row r="13" spans="1:24" x14ac:dyDescent="0.35">
      <c r="A13" s="138"/>
      <c r="B13" s="121" t="s">
        <v>119</v>
      </c>
      <c r="C13" s="6" t="s">
        <v>30</v>
      </c>
      <c r="D13" s="6" t="s">
        <v>3</v>
      </c>
      <c r="E13" s="6"/>
      <c r="F13" s="6"/>
      <c r="G13" s="6">
        <v>4</v>
      </c>
      <c r="H13" s="6">
        <v>5</v>
      </c>
      <c r="I13" s="6">
        <v>4</v>
      </c>
      <c r="J13" s="6">
        <v>10</v>
      </c>
      <c r="K13" s="6">
        <v>3</v>
      </c>
      <c r="L13" s="6">
        <v>2</v>
      </c>
      <c r="M13" s="6"/>
      <c r="N13" s="6">
        <v>1</v>
      </c>
      <c r="O13" s="6"/>
      <c r="P13" s="6">
        <v>1</v>
      </c>
      <c r="Q13" s="6"/>
      <c r="R13" s="6"/>
      <c r="S13" s="6"/>
      <c r="T13" s="6"/>
      <c r="U13" s="6"/>
      <c r="V13" s="6"/>
      <c r="W13" s="6"/>
      <c r="X13" s="21">
        <f t="shared" si="0"/>
        <v>30</v>
      </c>
    </row>
    <row r="14" spans="1:24" x14ac:dyDescent="0.35">
      <c r="A14" s="138"/>
      <c r="B14" s="121"/>
      <c r="C14" s="6" t="s">
        <v>31</v>
      </c>
      <c r="D14" s="6" t="s">
        <v>5</v>
      </c>
      <c r="E14" s="6">
        <v>1</v>
      </c>
      <c r="F14" s="6">
        <v>1</v>
      </c>
      <c r="G14" s="6"/>
      <c r="H14" s="6"/>
      <c r="I14" s="6">
        <v>1</v>
      </c>
      <c r="J14" s="6">
        <v>7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21">
        <f t="shared" si="0"/>
        <v>10</v>
      </c>
    </row>
    <row r="15" spans="1:24" x14ac:dyDescent="0.35">
      <c r="A15" s="138"/>
      <c r="B15" s="121"/>
      <c r="C15" s="6" t="s">
        <v>32</v>
      </c>
      <c r="D15" s="6" t="s">
        <v>33</v>
      </c>
      <c r="E15" s="6"/>
      <c r="F15" s="6"/>
      <c r="G15" s="6"/>
      <c r="H15" s="6">
        <v>1</v>
      </c>
      <c r="I15" s="6">
        <v>3</v>
      </c>
      <c r="J15" s="6">
        <v>2</v>
      </c>
      <c r="K15" s="6">
        <v>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21">
        <f t="shared" si="0"/>
        <v>9</v>
      </c>
    </row>
    <row r="16" spans="1:24" x14ac:dyDescent="0.35">
      <c r="A16" s="138"/>
      <c r="B16" s="121"/>
      <c r="C16" s="6" t="s">
        <v>34</v>
      </c>
      <c r="D16" s="6" t="s">
        <v>10</v>
      </c>
      <c r="E16" s="6"/>
      <c r="F16" s="6"/>
      <c r="G16" s="6"/>
      <c r="H16" s="6">
        <v>2</v>
      </c>
      <c r="I16" s="6">
        <v>1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21">
        <f t="shared" si="0"/>
        <v>3</v>
      </c>
    </row>
    <row r="17" spans="1:24" x14ac:dyDescent="0.35">
      <c r="A17" s="138"/>
      <c r="B17" s="121"/>
      <c r="C17" s="6" t="s">
        <v>35</v>
      </c>
      <c r="D17" s="6" t="s">
        <v>36</v>
      </c>
      <c r="E17" s="6"/>
      <c r="F17" s="6"/>
      <c r="G17" s="6"/>
      <c r="H17" s="6">
        <v>3</v>
      </c>
      <c r="I17" s="6"/>
      <c r="J17" s="6"/>
      <c r="K17" s="6"/>
      <c r="L17" s="6"/>
      <c r="M17" s="6">
        <v>1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21">
        <f t="shared" si="0"/>
        <v>4</v>
      </c>
    </row>
    <row r="18" spans="1:24" x14ac:dyDescent="0.35">
      <c r="A18" s="138"/>
      <c r="B18" s="121"/>
      <c r="C18" s="142" t="s">
        <v>117</v>
      </c>
      <c r="D18" s="142"/>
      <c r="E18" s="13">
        <f>SUM(E13:E17)</f>
        <v>1</v>
      </c>
      <c r="F18" s="13">
        <f t="shared" ref="F18:X18" si="2">SUM(F13:F17)</f>
        <v>1</v>
      </c>
      <c r="G18" s="13">
        <f t="shared" si="2"/>
        <v>4</v>
      </c>
      <c r="H18" s="13">
        <f t="shared" si="2"/>
        <v>11</v>
      </c>
      <c r="I18" s="13">
        <f t="shared" si="2"/>
        <v>9</v>
      </c>
      <c r="J18" s="13">
        <f t="shared" si="2"/>
        <v>19</v>
      </c>
      <c r="K18" s="13">
        <f t="shared" si="2"/>
        <v>6</v>
      </c>
      <c r="L18" s="13">
        <f t="shared" si="2"/>
        <v>2</v>
      </c>
      <c r="M18" s="13">
        <f t="shared" si="2"/>
        <v>1</v>
      </c>
      <c r="N18" s="13">
        <f t="shared" si="2"/>
        <v>1</v>
      </c>
      <c r="O18" s="13">
        <f t="shared" si="2"/>
        <v>0</v>
      </c>
      <c r="P18" s="13">
        <f t="shared" si="2"/>
        <v>1</v>
      </c>
      <c r="Q18" s="13">
        <f t="shared" si="2"/>
        <v>0</v>
      </c>
      <c r="R18" s="13">
        <f t="shared" si="2"/>
        <v>0</v>
      </c>
      <c r="S18" s="13">
        <f t="shared" si="2"/>
        <v>0</v>
      </c>
      <c r="T18" s="13">
        <f t="shared" si="2"/>
        <v>0</v>
      </c>
      <c r="U18" s="13">
        <f t="shared" si="2"/>
        <v>0</v>
      </c>
      <c r="V18" s="13">
        <f t="shared" si="2"/>
        <v>0</v>
      </c>
      <c r="W18" s="13">
        <f t="shared" si="2"/>
        <v>0</v>
      </c>
      <c r="X18" s="22">
        <f t="shared" si="2"/>
        <v>56</v>
      </c>
    </row>
    <row r="19" spans="1:24" x14ac:dyDescent="0.35">
      <c r="A19" s="138"/>
      <c r="B19" s="121" t="s">
        <v>116</v>
      </c>
      <c r="C19" s="6" t="s">
        <v>2</v>
      </c>
      <c r="D19" s="6" t="s">
        <v>3</v>
      </c>
      <c r="E19" s="6"/>
      <c r="F19" s="6"/>
      <c r="G19" s="6">
        <v>16</v>
      </c>
      <c r="H19" s="6">
        <v>14</v>
      </c>
      <c r="I19" s="6">
        <v>11</v>
      </c>
      <c r="J19" s="6">
        <v>7</v>
      </c>
      <c r="K19" s="6">
        <v>7</v>
      </c>
      <c r="L19" s="6">
        <v>6</v>
      </c>
      <c r="M19" s="6"/>
      <c r="N19" s="6"/>
      <c r="O19" s="6"/>
      <c r="P19" s="6">
        <v>1</v>
      </c>
      <c r="Q19" s="6"/>
      <c r="R19" s="6"/>
      <c r="S19" s="6">
        <v>1</v>
      </c>
      <c r="T19" s="6"/>
      <c r="U19" s="6">
        <v>2</v>
      </c>
      <c r="V19" s="6"/>
      <c r="W19" s="6"/>
      <c r="X19" s="21">
        <f t="shared" si="0"/>
        <v>65</v>
      </c>
    </row>
    <row r="20" spans="1:24" x14ac:dyDescent="0.35">
      <c r="A20" s="138"/>
      <c r="B20" s="121"/>
      <c r="C20" s="6" t="s">
        <v>4</v>
      </c>
      <c r="D20" s="6" t="s">
        <v>5</v>
      </c>
      <c r="E20" s="6"/>
      <c r="F20" s="6"/>
      <c r="G20" s="6"/>
      <c r="H20" s="6">
        <v>33</v>
      </c>
      <c r="I20" s="6">
        <v>31</v>
      </c>
      <c r="J20" s="6">
        <v>13</v>
      </c>
      <c r="K20" s="6">
        <v>9</v>
      </c>
      <c r="L20" s="6">
        <v>10</v>
      </c>
      <c r="M20" s="6">
        <v>6</v>
      </c>
      <c r="N20" s="6">
        <v>3</v>
      </c>
      <c r="O20" s="6">
        <v>1</v>
      </c>
      <c r="P20" s="6">
        <v>1</v>
      </c>
      <c r="Q20" s="6"/>
      <c r="R20" s="6"/>
      <c r="S20" s="6">
        <v>1</v>
      </c>
      <c r="T20" s="6"/>
      <c r="U20" s="6"/>
      <c r="V20" s="6"/>
      <c r="W20" s="6"/>
      <c r="X20" s="21">
        <f t="shared" si="0"/>
        <v>108</v>
      </c>
    </row>
    <row r="21" spans="1:24" x14ac:dyDescent="0.35">
      <c r="A21" s="138"/>
      <c r="B21" s="121"/>
      <c r="C21" s="6" t="s">
        <v>6</v>
      </c>
      <c r="D21" s="6" t="s">
        <v>3</v>
      </c>
      <c r="E21" s="6"/>
      <c r="F21" s="6"/>
      <c r="G21" s="6"/>
      <c r="H21" s="6">
        <v>1</v>
      </c>
      <c r="I21" s="6">
        <v>3</v>
      </c>
      <c r="J21" s="6">
        <v>1</v>
      </c>
      <c r="K21" s="6">
        <v>1</v>
      </c>
      <c r="L21" s="6">
        <v>1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21">
        <f t="shared" si="0"/>
        <v>7</v>
      </c>
    </row>
    <row r="22" spans="1:24" x14ac:dyDescent="0.35">
      <c r="A22" s="138"/>
      <c r="B22" s="121"/>
      <c r="C22" s="6" t="s">
        <v>7</v>
      </c>
      <c r="D22" s="6" t="s">
        <v>8</v>
      </c>
      <c r="E22" s="6"/>
      <c r="F22" s="6"/>
      <c r="G22" s="6">
        <v>16</v>
      </c>
      <c r="H22" s="6">
        <v>5</v>
      </c>
      <c r="I22" s="6">
        <v>11</v>
      </c>
      <c r="J22" s="6">
        <v>3</v>
      </c>
      <c r="K22" s="6">
        <v>1</v>
      </c>
      <c r="L22" s="6">
        <v>2</v>
      </c>
      <c r="M22" s="6">
        <v>1</v>
      </c>
      <c r="N22" s="6">
        <v>1</v>
      </c>
      <c r="O22" s="6">
        <v>1</v>
      </c>
      <c r="P22" s="6"/>
      <c r="Q22" s="6"/>
      <c r="R22" s="6"/>
      <c r="S22" s="6"/>
      <c r="T22" s="6"/>
      <c r="U22" s="6"/>
      <c r="V22" s="6"/>
      <c r="W22" s="6"/>
      <c r="X22" s="21">
        <f t="shared" si="0"/>
        <v>41</v>
      </c>
    </row>
    <row r="23" spans="1:24" x14ac:dyDescent="0.35">
      <c r="A23" s="138"/>
      <c r="B23" s="121"/>
      <c r="C23" s="6" t="s">
        <v>9</v>
      </c>
      <c r="D23" s="6" t="s">
        <v>10</v>
      </c>
      <c r="E23" s="6"/>
      <c r="F23" s="6"/>
      <c r="G23" s="6"/>
      <c r="H23" s="6"/>
      <c r="I23" s="6"/>
      <c r="J23" s="6">
        <v>1</v>
      </c>
      <c r="K23" s="6"/>
      <c r="L23" s="6"/>
      <c r="M23" s="6"/>
      <c r="N23" s="6"/>
      <c r="O23" s="6">
        <v>1</v>
      </c>
      <c r="P23" s="6"/>
      <c r="Q23" s="6"/>
      <c r="R23" s="6"/>
      <c r="S23" s="6"/>
      <c r="T23" s="6"/>
      <c r="U23" s="6"/>
      <c r="V23" s="6"/>
      <c r="W23" s="6"/>
      <c r="X23" s="21">
        <f t="shared" si="0"/>
        <v>2</v>
      </c>
    </row>
    <row r="24" spans="1:24" x14ac:dyDescent="0.35">
      <c r="A24" s="138"/>
      <c r="B24" s="121"/>
      <c r="C24" s="6" t="s">
        <v>11</v>
      </c>
      <c r="D24" s="6" t="s">
        <v>12</v>
      </c>
      <c r="E24" s="6"/>
      <c r="F24" s="6"/>
      <c r="G24" s="6">
        <v>5</v>
      </c>
      <c r="H24" s="6">
        <v>10</v>
      </c>
      <c r="I24" s="6">
        <v>6</v>
      </c>
      <c r="J24" s="6">
        <v>3</v>
      </c>
      <c r="K24" s="6">
        <v>1</v>
      </c>
      <c r="L24" s="6">
        <v>1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21">
        <f t="shared" si="0"/>
        <v>26</v>
      </c>
    </row>
    <row r="25" spans="1:24" x14ac:dyDescent="0.35">
      <c r="A25" s="138"/>
      <c r="B25" s="121"/>
      <c r="C25" s="142" t="s">
        <v>117</v>
      </c>
      <c r="D25" s="142"/>
      <c r="E25" s="13">
        <f>SUM(E19:E24)</f>
        <v>0</v>
      </c>
      <c r="F25" s="13">
        <f t="shared" ref="F25:X25" si="3">SUM(F19:F24)</f>
        <v>0</v>
      </c>
      <c r="G25" s="13">
        <f t="shared" si="3"/>
        <v>37</v>
      </c>
      <c r="H25" s="13">
        <f t="shared" si="3"/>
        <v>63</v>
      </c>
      <c r="I25" s="13">
        <f t="shared" si="3"/>
        <v>62</v>
      </c>
      <c r="J25" s="13">
        <f t="shared" si="3"/>
        <v>28</v>
      </c>
      <c r="K25" s="13">
        <f t="shared" si="3"/>
        <v>19</v>
      </c>
      <c r="L25" s="13">
        <f t="shared" si="3"/>
        <v>20</v>
      </c>
      <c r="M25" s="13">
        <f t="shared" si="3"/>
        <v>7</v>
      </c>
      <c r="N25" s="13">
        <f t="shared" si="3"/>
        <v>4</v>
      </c>
      <c r="O25" s="13">
        <f t="shared" si="3"/>
        <v>3</v>
      </c>
      <c r="P25" s="13">
        <f t="shared" si="3"/>
        <v>2</v>
      </c>
      <c r="Q25" s="13">
        <f t="shared" si="3"/>
        <v>0</v>
      </c>
      <c r="R25" s="13">
        <f t="shared" si="3"/>
        <v>0</v>
      </c>
      <c r="S25" s="13">
        <f t="shared" si="3"/>
        <v>2</v>
      </c>
      <c r="T25" s="13">
        <f t="shared" si="3"/>
        <v>0</v>
      </c>
      <c r="U25" s="13">
        <f t="shared" si="3"/>
        <v>2</v>
      </c>
      <c r="V25" s="13">
        <f t="shared" si="3"/>
        <v>0</v>
      </c>
      <c r="W25" s="13">
        <f t="shared" si="3"/>
        <v>0</v>
      </c>
      <c r="X25" s="22">
        <f t="shared" si="3"/>
        <v>249</v>
      </c>
    </row>
    <row r="26" spans="1:24" x14ac:dyDescent="0.35">
      <c r="A26" s="138"/>
      <c r="B26" s="121" t="s">
        <v>122</v>
      </c>
      <c r="C26" s="6" t="s">
        <v>13</v>
      </c>
      <c r="D26" s="6" t="s">
        <v>14</v>
      </c>
      <c r="E26" s="6">
        <v>9</v>
      </c>
      <c r="F26" s="6">
        <v>46</v>
      </c>
      <c r="G26" s="6">
        <v>1</v>
      </c>
      <c r="H26" s="6"/>
      <c r="I26" s="6"/>
      <c r="J26" s="6"/>
      <c r="K26" s="6">
        <v>2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21">
        <f t="shared" si="0"/>
        <v>58</v>
      </c>
    </row>
    <row r="27" spans="1:24" x14ac:dyDescent="0.35">
      <c r="A27" s="138"/>
      <c r="B27" s="121"/>
      <c r="C27" s="6" t="s">
        <v>15</v>
      </c>
      <c r="D27" s="6" t="s">
        <v>16</v>
      </c>
      <c r="E27" s="6">
        <v>4</v>
      </c>
      <c r="F27" s="6">
        <v>19</v>
      </c>
      <c r="G27" s="6">
        <v>33</v>
      </c>
      <c r="H27" s="6">
        <v>7</v>
      </c>
      <c r="I27" s="6">
        <v>3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21">
        <f t="shared" si="0"/>
        <v>66</v>
      </c>
    </row>
    <row r="28" spans="1:24" x14ac:dyDescent="0.35">
      <c r="A28" s="138"/>
      <c r="B28" s="121"/>
      <c r="C28" s="6" t="s">
        <v>17</v>
      </c>
      <c r="D28" s="6" t="s">
        <v>18</v>
      </c>
      <c r="E28" s="6"/>
      <c r="F28" s="6">
        <v>18</v>
      </c>
      <c r="G28" s="6">
        <v>2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21">
        <f t="shared" si="0"/>
        <v>20</v>
      </c>
    </row>
    <row r="29" spans="1:24" x14ac:dyDescent="0.35">
      <c r="A29" s="138"/>
      <c r="B29" s="121"/>
      <c r="C29" s="6" t="s">
        <v>19</v>
      </c>
      <c r="D29" s="6" t="s">
        <v>20</v>
      </c>
      <c r="E29" s="6">
        <v>3</v>
      </c>
      <c r="F29" s="6">
        <v>8</v>
      </c>
      <c r="G29" s="6">
        <v>3</v>
      </c>
      <c r="H29" s="6">
        <v>1</v>
      </c>
      <c r="I29" s="6"/>
      <c r="J29" s="6"/>
      <c r="K29" s="6">
        <v>1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21">
        <f t="shared" si="0"/>
        <v>16</v>
      </c>
    </row>
    <row r="30" spans="1:24" x14ac:dyDescent="0.35">
      <c r="A30" s="138"/>
      <c r="B30" s="121"/>
      <c r="C30" s="142" t="s">
        <v>117</v>
      </c>
      <c r="D30" s="142"/>
      <c r="E30" s="13">
        <f>SUM(E26:E29)</f>
        <v>16</v>
      </c>
      <c r="F30" s="13">
        <f t="shared" ref="F30:X30" si="4">SUM(F26:F29)</f>
        <v>91</v>
      </c>
      <c r="G30" s="13">
        <f t="shared" si="4"/>
        <v>39</v>
      </c>
      <c r="H30" s="13">
        <f t="shared" si="4"/>
        <v>8</v>
      </c>
      <c r="I30" s="13">
        <f t="shared" si="4"/>
        <v>3</v>
      </c>
      <c r="J30" s="13">
        <f t="shared" si="4"/>
        <v>0</v>
      </c>
      <c r="K30" s="13">
        <f t="shared" si="4"/>
        <v>3</v>
      </c>
      <c r="L30" s="13">
        <f t="shared" si="4"/>
        <v>0</v>
      </c>
      <c r="M30" s="13">
        <f t="shared" si="4"/>
        <v>0</v>
      </c>
      <c r="N30" s="13">
        <f t="shared" si="4"/>
        <v>0</v>
      </c>
      <c r="O30" s="13">
        <f t="shared" si="4"/>
        <v>0</v>
      </c>
      <c r="P30" s="13">
        <f t="shared" si="4"/>
        <v>0</v>
      </c>
      <c r="Q30" s="13">
        <f t="shared" si="4"/>
        <v>0</v>
      </c>
      <c r="R30" s="13">
        <f t="shared" si="4"/>
        <v>0</v>
      </c>
      <c r="S30" s="13">
        <f t="shared" si="4"/>
        <v>0</v>
      </c>
      <c r="T30" s="13">
        <f t="shared" si="4"/>
        <v>0</v>
      </c>
      <c r="U30" s="13">
        <f t="shared" si="4"/>
        <v>0</v>
      </c>
      <c r="V30" s="13">
        <f t="shared" si="4"/>
        <v>0</v>
      </c>
      <c r="W30" s="13">
        <f t="shared" si="4"/>
        <v>0</v>
      </c>
      <c r="X30" s="22">
        <f t="shared" si="4"/>
        <v>160</v>
      </c>
    </row>
    <row r="31" spans="1:24" ht="15" thickBot="1" x14ac:dyDescent="0.4">
      <c r="A31" s="139"/>
      <c r="B31" s="140" t="s">
        <v>117</v>
      </c>
      <c r="C31" s="140"/>
      <c r="D31" s="140"/>
      <c r="E31" s="24">
        <f>SUM(E30,E25,E18,E12)</f>
        <v>24</v>
      </c>
      <c r="F31" s="24">
        <f t="shared" ref="F31:X31" si="5">SUM(F30,F25,F18,F12)</f>
        <v>128</v>
      </c>
      <c r="G31" s="24">
        <f t="shared" si="5"/>
        <v>120</v>
      </c>
      <c r="H31" s="24">
        <f t="shared" si="5"/>
        <v>120</v>
      </c>
      <c r="I31" s="24">
        <f t="shared" si="5"/>
        <v>97</v>
      </c>
      <c r="J31" s="24">
        <f t="shared" si="5"/>
        <v>55</v>
      </c>
      <c r="K31" s="24">
        <f t="shared" si="5"/>
        <v>31</v>
      </c>
      <c r="L31" s="24">
        <f t="shared" si="5"/>
        <v>23</v>
      </c>
      <c r="M31" s="24">
        <f t="shared" si="5"/>
        <v>10</v>
      </c>
      <c r="N31" s="24">
        <f t="shared" si="5"/>
        <v>5</v>
      </c>
      <c r="O31" s="24">
        <f t="shared" si="5"/>
        <v>4</v>
      </c>
      <c r="P31" s="24">
        <f t="shared" si="5"/>
        <v>3</v>
      </c>
      <c r="Q31" s="24">
        <f t="shared" si="5"/>
        <v>0</v>
      </c>
      <c r="R31" s="24">
        <f t="shared" si="5"/>
        <v>1</v>
      </c>
      <c r="S31" s="24">
        <f t="shared" si="5"/>
        <v>3</v>
      </c>
      <c r="T31" s="24">
        <f t="shared" si="5"/>
        <v>0</v>
      </c>
      <c r="U31" s="24">
        <f t="shared" si="5"/>
        <v>2</v>
      </c>
      <c r="V31" s="24">
        <f t="shared" si="5"/>
        <v>0</v>
      </c>
      <c r="W31" s="24">
        <f t="shared" si="5"/>
        <v>0</v>
      </c>
      <c r="X31" s="25">
        <f t="shared" si="5"/>
        <v>626</v>
      </c>
    </row>
    <row r="32" spans="1:24" ht="3" customHeight="1" thickBot="1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35">
      <c r="A33" s="137" t="s">
        <v>37</v>
      </c>
      <c r="B33" s="141" t="s">
        <v>118</v>
      </c>
      <c r="C33" s="19" t="s">
        <v>60</v>
      </c>
      <c r="D33" s="19" t="s">
        <v>61</v>
      </c>
      <c r="E33" s="19"/>
      <c r="F33" s="19">
        <v>6</v>
      </c>
      <c r="G33" s="19">
        <v>3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20">
        <f t="shared" si="0"/>
        <v>9</v>
      </c>
    </row>
    <row r="34" spans="1:24" x14ac:dyDescent="0.35">
      <c r="A34" s="138"/>
      <c r="B34" s="121"/>
      <c r="C34" s="6" t="s">
        <v>62</v>
      </c>
      <c r="D34" s="6" t="s">
        <v>63</v>
      </c>
      <c r="E34" s="6"/>
      <c r="F34" s="6">
        <v>1</v>
      </c>
      <c r="G34" s="6">
        <v>10</v>
      </c>
      <c r="H34" s="6">
        <v>2</v>
      </c>
      <c r="I34" s="6">
        <v>1</v>
      </c>
      <c r="J34" s="6">
        <v>1</v>
      </c>
      <c r="K34" s="6">
        <v>1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21">
        <f t="shared" si="0"/>
        <v>16</v>
      </c>
    </row>
    <row r="35" spans="1:24" x14ac:dyDescent="0.35">
      <c r="A35" s="138"/>
      <c r="B35" s="121"/>
      <c r="C35" s="6" t="s">
        <v>64</v>
      </c>
      <c r="D35" s="6" t="s">
        <v>65</v>
      </c>
      <c r="E35" s="6"/>
      <c r="F35" s="6">
        <v>1</v>
      </c>
      <c r="G35" s="6">
        <v>1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21">
        <f t="shared" si="0"/>
        <v>2</v>
      </c>
    </row>
    <row r="36" spans="1:24" x14ac:dyDescent="0.35">
      <c r="A36" s="138"/>
      <c r="B36" s="121"/>
      <c r="C36" s="6" t="s">
        <v>66</v>
      </c>
      <c r="D36" s="6" t="s">
        <v>67</v>
      </c>
      <c r="E36" s="6">
        <v>2</v>
      </c>
      <c r="F36" s="6">
        <v>2</v>
      </c>
      <c r="G36" s="6">
        <v>7</v>
      </c>
      <c r="H36" s="6">
        <v>5</v>
      </c>
      <c r="I36" s="6">
        <v>2</v>
      </c>
      <c r="J36" s="6">
        <v>4</v>
      </c>
      <c r="K36" s="6">
        <v>2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21">
        <f t="shared" si="0"/>
        <v>24</v>
      </c>
    </row>
    <row r="37" spans="1:24" x14ac:dyDescent="0.35">
      <c r="A37" s="138"/>
      <c r="B37" s="121"/>
      <c r="C37" s="6" t="s">
        <v>68</v>
      </c>
      <c r="D37" s="6" t="s">
        <v>69</v>
      </c>
      <c r="E37" s="6"/>
      <c r="F37" s="6">
        <v>8</v>
      </c>
      <c r="G37" s="6">
        <v>1</v>
      </c>
      <c r="H37" s="6">
        <v>2</v>
      </c>
      <c r="I37" s="6">
        <v>1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1">
        <f t="shared" si="0"/>
        <v>12</v>
      </c>
    </row>
    <row r="38" spans="1:24" x14ac:dyDescent="0.35">
      <c r="A38" s="138"/>
      <c r="B38" s="121"/>
      <c r="C38" s="6" t="s">
        <v>70</v>
      </c>
      <c r="D38" s="6" t="s">
        <v>61</v>
      </c>
      <c r="E38" s="6"/>
      <c r="F38" s="6">
        <v>1</v>
      </c>
      <c r="G38" s="6">
        <v>2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1">
        <f t="shared" si="0"/>
        <v>3</v>
      </c>
    </row>
    <row r="39" spans="1:24" x14ac:dyDescent="0.35">
      <c r="A39" s="138"/>
      <c r="B39" s="121"/>
      <c r="C39" s="142" t="s">
        <v>117</v>
      </c>
      <c r="D39" s="142"/>
      <c r="E39" s="13">
        <f>SUM(E33:E38)</f>
        <v>2</v>
      </c>
      <c r="F39" s="13">
        <f t="shared" ref="F39:X39" si="6">SUM(F33:F38)</f>
        <v>19</v>
      </c>
      <c r="G39" s="13">
        <f t="shared" si="6"/>
        <v>24</v>
      </c>
      <c r="H39" s="13">
        <f t="shared" si="6"/>
        <v>9</v>
      </c>
      <c r="I39" s="13">
        <f t="shared" si="6"/>
        <v>4</v>
      </c>
      <c r="J39" s="13">
        <f t="shared" si="6"/>
        <v>5</v>
      </c>
      <c r="K39" s="13">
        <f t="shared" si="6"/>
        <v>3</v>
      </c>
      <c r="L39" s="13">
        <f t="shared" si="6"/>
        <v>0</v>
      </c>
      <c r="M39" s="13">
        <f t="shared" si="6"/>
        <v>0</v>
      </c>
      <c r="N39" s="13">
        <f t="shared" si="6"/>
        <v>0</v>
      </c>
      <c r="O39" s="13">
        <f t="shared" si="6"/>
        <v>0</v>
      </c>
      <c r="P39" s="13">
        <f t="shared" si="6"/>
        <v>0</v>
      </c>
      <c r="Q39" s="13">
        <f t="shared" si="6"/>
        <v>0</v>
      </c>
      <c r="R39" s="13">
        <f t="shared" si="6"/>
        <v>0</v>
      </c>
      <c r="S39" s="13">
        <f t="shared" si="6"/>
        <v>0</v>
      </c>
      <c r="T39" s="13">
        <f t="shared" si="6"/>
        <v>0</v>
      </c>
      <c r="U39" s="13">
        <f t="shared" si="6"/>
        <v>0</v>
      </c>
      <c r="V39" s="13">
        <f t="shared" si="6"/>
        <v>0</v>
      </c>
      <c r="W39" s="13">
        <f t="shared" si="6"/>
        <v>0</v>
      </c>
      <c r="X39" s="22">
        <f t="shared" si="6"/>
        <v>66</v>
      </c>
    </row>
    <row r="40" spans="1:24" x14ac:dyDescent="0.35">
      <c r="A40" s="138"/>
      <c r="B40" s="121" t="s">
        <v>119</v>
      </c>
      <c r="C40" s="6" t="s">
        <v>71</v>
      </c>
      <c r="D40" s="6" t="s">
        <v>39</v>
      </c>
      <c r="E40" s="6"/>
      <c r="F40" s="6"/>
      <c r="G40" s="6">
        <v>3</v>
      </c>
      <c r="H40" s="6">
        <v>3</v>
      </c>
      <c r="I40" s="6">
        <v>2</v>
      </c>
      <c r="J40" s="6">
        <v>3</v>
      </c>
      <c r="K40" s="6">
        <v>2</v>
      </c>
      <c r="L40" s="6">
        <v>1</v>
      </c>
      <c r="M40" s="6">
        <v>1</v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21">
        <f t="shared" si="0"/>
        <v>15</v>
      </c>
    </row>
    <row r="41" spans="1:24" x14ac:dyDescent="0.35">
      <c r="A41" s="138"/>
      <c r="B41" s="121"/>
      <c r="C41" s="6" t="s">
        <v>72</v>
      </c>
      <c r="D41" s="6" t="s">
        <v>41</v>
      </c>
      <c r="E41" s="6"/>
      <c r="F41" s="6"/>
      <c r="G41" s="6">
        <v>4</v>
      </c>
      <c r="H41" s="6">
        <v>1</v>
      </c>
      <c r="I41" s="6">
        <v>1</v>
      </c>
      <c r="J41" s="6">
        <v>1</v>
      </c>
      <c r="K41" s="6">
        <v>1</v>
      </c>
      <c r="L41" s="6">
        <v>2</v>
      </c>
      <c r="M41" s="6"/>
      <c r="N41" s="6"/>
      <c r="O41" s="6"/>
      <c r="P41" s="6"/>
      <c r="Q41" s="6"/>
      <c r="R41" s="6"/>
      <c r="S41" s="6">
        <v>1</v>
      </c>
      <c r="T41" s="6"/>
      <c r="U41" s="6"/>
      <c r="V41" s="6"/>
      <c r="W41" s="6"/>
      <c r="X41" s="21">
        <f t="shared" si="0"/>
        <v>11</v>
      </c>
    </row>
    <row r="42" spans="1:24" x14ac:dyDescent="0.35">
      <c r="A42" s="138"/>
      <c r="B42" s="121"/>
      <c r="C42" s="6" t="s">
        <v>73</v>
      </c>
      <c r="D42" s="6" t="s">
        <v>74</v>
      </c>
      <c r="E42" s="6"/>
      <c r="F42" s="6"/>
      <c r="G42" s="6">
        <v>1</v>
      </c>
      <c r="H42" s="6"/>
      <c r="I42" s="6">
        <v>1</v>
      </c>
      <c r="J42" s="6">
        <v>2</v>
      </c>
      <c r="K42" s="6">
        <v>1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1">
        <f t="shared" si="0"/>
        <v>5</v>
      </c>
    </row>
    <row r="43" spans="1:24" x14ac:dyDescent="0.35">
      <c r="A43" s="138"/>
      <c r="B43" s="121"/>
      <c r="C43" s="6" t="s">
        <v>75</v>
      </c>
      <c r="D43" s="6" t="s">
        <v>45</v>
      </c>
      <c r="E43" s="6"/>
      <c r="F43" s="6"/>
      <c r="G43" s="6"/>
      <c r="H43" s="6">
        <v>1</v>
      </c>
      <c r="I43" s="6">
        <v>1</v>
      </c>
      <c r="J43" s="6"/>
      <c r="K43" s="6">
        <v>1</v>
      </c>
      <c r="L43" s="6">
        <v>1</v>
      </c>
      <c r="M43" s="6">
        <v>1</v>
      </c>
      <c r="N43" s="6"/>
      <c r="O43" s="6"/>
      <c r="P43" s="6"/>
      <c r="Q43" s="6"/>
      <c r="R43" s="6"/>
      <c r="S43" s="6"/>
      <c r="T43" s="6"/>
      <c r="U43" s="6"/>
      <c r="V43" s="6"/>
      <c r="W43" s="6"/>
      <c r="X43" s="21">
        <f t="shared" si="0"/>
        <v>5</v>
      </c>
    </row>
    <row r="44" spans="1:24" x14ac:dyDescent="0.35">
      <c r="A44" s="138"/>
      <c r="B44" s="121"/>
      <c r="C44" s="6" t="s">
        <v>76</v>
      </c>
      <c r="D44" s="6" t="s">
        <v>47</v>
      </c>
      <c r="E44" s="6"/>
      <c r="F44" s="6"/>
      <c r="G44" s="6"/>
      <c r="H44" s="6">
        <v>2</v>
      </c>
      <c r="I44" s="6">
        <v>1</v>
      </c>
      <c r="J44" s="6">
        <v>6</v>
      </c>
      <c r="K44" s="6">
        <v>2</v>
      </c>
      <c r="L44" s="6">
        <v>1</v>
      </c>
      <c r="M44" s="6">
        <v>1</v>
      </c>
      <c r="N44" s="6"/>
      <c r="O44" s="6"/>
      <c r="P44" s="6"/>
      <c r="Q44" s="6"/>
      <c r="R44" s="6"/>
      <c r="S44" s="6"/>
      <c r="T44" s="6"/>
      <c r="U44" s="6"/>
      <c r="V44" s="6"/>
      <c r="W44" s="6"/>
      <c r="X44" s="21">
        <f t="shared" si="0"/>
        <v>13</v>
      </c>
    </row>
    <row r="45" spans="1:24" x14ac:dyDescent="0.35">
      <c r="A45" s="138"/>
      <c r="B45" s="121"/>
      <c r="C45" s="6" t="s">
        <v>77</v>
      </c>
      <c r="D45" s="6" t="s">
        <v>78</v>
      </c>
      <c r="E45" s="6"/>
      <c r="F45" s="6"/>
      <c r="G45" s="6">
        <v>2</v>
      </c>
      <c r="H45" s="6"/>
      <c r="I45" s="6"/>
      <c r="J45" s="6">
        <v>1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1">
        <f t="shared" si="0"/>
        <v>3</v>
      </c>
    </row>
    <row r="46" spans="1:24" x14ac:dyDescent="0.35">
      <c r="A46" s="138"/>
      <c r="B46" s="121"/>
      <c r="C46" s="142" t="s">
        <v>117</v>
      </c>
      <c r="D46" s="142"/>
      <c r="E46" s="13">
        <f>SUM(E40:E45)</f>
        <v>0</v>
      </c>
      <c r="F46" s="13">
        <f t="shared" ref="F46:X46" si="7">SUM(F40:F45)</f>
        <v>0</v>
      </c>
      <c r="G46" s="13">
        <f t="shared" si="7"/>
        <v>10</v>
      </c>
      <c r="H46" s="13">
        <f t="shared" si="7"/>
        <v>7</v>
      </c>
      <c r="I46" s="13">
        <f t="shared" si="7"/>
        <v>6</v>
      </c>
      <c r="J46" s="13">
        <f t="shared" si="7"/>
        <v>13</v>
      </c>
      <c r="K46" s="13">
        <f t="shared" si="7"/>
        <v>7</v>
      </c>
      <c r="L46" s="13">
        <f t="shared" si="7"/>
        <v>5</v>
      </c>
      <c r="M46" s="13">
        <f t="shared" si="7"/>
        <v>3</v>
      </c>
      <c r="N46" s="13">
        <f t="shared" si="7"/>
        <v>0</v>
      </c>
      <c r="O46" s="13">
        <f t="shared" si="7"/>
        <v>0</v>
      </c>
      <c r="P46" s="13">
        <f t="shared" si="7"/>
        <v>0</v>
      </c>
      <c r="Q46" s="13">
        <f t="shared" si="7"/>
        <v>0</v>
      </c>
      <c r="R46" s="13">
        <f t="shared" si="7"/>
        <v>0</v>
      </c>
      <c r="S46" s="13">
        <f t="shared" si="7"/>
        <v>1</v>
      </c>
      <c r="T46" s="13">
        <f t="shared" si="7"/>
        <v>0</v>
      </c>
      <c r="U46" s="13">
        <f t="shared" si="7"/>
        <v>0</v>
      </c>
      <c r="V46" s="13">
        <f t="shared" si="7"/>
        <v>0</v>
      </c>
      <c r="W46" s="13">
        <f t="shared" si="7"/>
        <v>0</v>
      </c>
      <c r="X46" s="22">
        <f t="shared" si="7"/>
        <v>52</v>
      </c>
    </row>
    <row r="47" spans="1:24" x14ac:dyDescent="0.35">
      <c r="A47" s="138"/>
      <c r="B47" s="121" t="s">
        <v>116</v>
      </c>
      <c r="C47" s="6" t="s">
        <v>38</v>
      </c>
      <c r="D47" s="6" t="s">
        <v>39</v>
      </c>
      <c r="E47" s="6"/>
      <c r="F47" s="6"/>
      <c r="G47" s="6">
        <v>7</v>
      </c>
      <c r="H47" s="6">
        <v>5</v>
      </c>
      <c r="I47" s="6">
        <v>1</v>
      </c>
      <c r="J47" s="6">
        <v>3</v>
      </c>
      <c r="K47" s="6">
        <v>3</v>
      </c>
      <c r="L47" s="6">
        <v>1</v>
      </c>
      <c r="M47" s="6"/>
      <c r="N47" s="6"/>
      <c r="O47" s="6"/>
      <c r="P47" s="6"/>
      <c r="Q47" s="6">
        <v>1</v>
      </c>
      <c r="R47" s="6"/>
      <c r="S47" s="6"/>
      <c r="T47" s="6">
        <v>1</v>
      </c>
      <c r="U47" s="6"/>
      <c r="V47" s="6"/>
      <c r="W47" s="6"/>
      <c r="X47" s="21">
        <f t="shared" si="0"/>
        <v>22</v>
      </c>
    </row>
    <row r="48" spans="1:24" x14ac:dyDescent="0.35">
      <c r="A48" s="138"/>
      <c r="B48" s="121"/>
      <c r="C48" s="6" t="s">
        <v>40</v>
      </c>
      <c r="D48" s="6" t="s">
        <v>41</v>
      </c>
      <c r="E48" s="6"/>
      <c r="F48" s="6"/>
      <c r="G48" s="6"/>
      <c r="H48" s="6">
        <v>2</v>
      </c>
      <c r="I48" s="6">
        <v>7</v>
      </c>
      <c r="J48" s="6">
        <v>2</v>
      </c>
      <c r="K48" s="6"/>
      <c r="L48" s="6">
        <v>1</v>
      </c>
      <c r="M48" s="6"/>
      <c r="N48" s="6"/>
      <c r="O48" s="6"/>
      <c r="P48" s="6"/>
      <c r="Q48" s="6"/>
      <c r="R48" s="6"/>
      <c r="S48" s="6"/>
      <c r="T48" s="6"/>
      <c r="U48" s="6"/>
      <c r="V48" s="6">
        <v>1</v>
      </c>
      <c r="W48" s="6">
        <v>1</v>
      </c>
      <c r="X48" s="21">
        <f t="shared" si="0"/>
        <v>14</v>
      </c>
    </row>
    <row r="49" spans="1:24" x14ac:dyDescent="0.35">
      <c r="A49" s="138"/>
      <c r="B49" s="121"/>
      <c r="C49" s="6" t="s">
        <v>42</v>
      </c>
      <c r="D49" s="6" t="s">
        <v>43</v>
      </c>
      <c r="E49" s="6"/>
      <c r="F49" s="6"/>
      <c r="G49" s="6">
        <v>1</v>
      </c>
      <c r="H49" s="6"/>
      <c r="I49" s="6"/>
      <c r="J49" s="6"/>
      <c r="K49" s="6">
        <v>1</v>
      </c>
      <c r="L49" s="6">
        <v>1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1">
        <f t="shared" si="0"/>
        <v>3</v>
      </c>
    </row>
    <row r="50" spans="1:24" x14ac:dyDescent="0.35">
      <c r="A50" s="138"/>
      <c r="B50" s="121"/>
      <c r="C50" s="6" t="s">
        <v>44</v>
      </c>
      <c r="D50" s="6" t="s">
        <v>45</v>
      </c>
      <c r="E50" s="6"/>
      <c r="F50" s="6"/>
      <c r="G50" s="6">
        <v>3</v>
      </c>
      <c r="H50" s="6">
        <v>4</v>
      </c>
      <c r="I50" s="6">
        <v>6</v>
      </c>
      <c r="J50" s="6">
        <v>1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1">
        <f t="shared" si="0"/>
        <v>14</v>
      </c>
    </row>
    <row r="51" spans="1:24" x14ac:dyDescent="0.35">
      <c r="A51" s="138"/>
      <c r="B51" s="121"/>
      <c r="C51" s="6" t="s">
        <v>46</v>
      </c>
      <c r="D51" s="6" t="s">
        <v>47</v>
      </c>
      <c r="E51" s="6"/>
      <c r="F51" s="6"/>
      <c r="G51" s="6">
        <v>9</v>
      </c>
      <c r="H51" s="6">
        <v>6</v>
      </c>
      <c r="I51" s="6">
        <v>3</v>
      </c>
      <c r="J51" s="6">
        <v>4</v>
      </c>
      <c r="K51" s="6">
        <v>3</v>
      </c>
      <c r="L51" s="6">
        <v>3</v>
      </c>
      <c r="M51" s="6">
        <v>3</v>
      </c>
      <c r="N51" s="6">
        <v>1</v>
      </c>
      <c r="O51" s="6"/>
      <c r="P51" s="6"/>
      <c r="Q51" s="6"/>
      <c r="R51" s="6"/>
      <c r="S51" s="6"/>
      <c r="T51" s="6"/>
      <c r="U51" s="6"/>
      <c r="V51" s="6"/>
      <c r="W51" s="6"/>
      <c r="X51" s="21">
        <f t="shared" si="0"/>
        <v>32</v>
      </c>
    </row>
    <row r="52" spans="1:24" x14ac:dyDescent="0.35">
      <c r="A52" s="138"/>
      <c r="B52" s="121"/>
      <c r="C52" s="6" t="s">
        <v>48</v>
      </c>
      <c r="D52" s="6" t="s">
        <v>49</v>
      </c>
      <c r="E52" s="6"/>
      <c r="F52" s="6"/>
      <c r="G52" s="6">
        <v>1</v>
      </c>
      <c r="H52" s="6">
        <v>2</v>
      </c>
      <c r="I52" s="6">
        <v>1</v>
      </c>
      <c r="J52" s="6"/>
      <c r="K52" s="6"/>
      <c r="L52" s="6">
        <v>1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1">
        <f t="shared" si="0"/>
        <v>5</v>
      </c>
    </row>
    <row r="53" spans="1:24" x14ac:dyDescent="0.35">
      <c r="A53" s="138"/>
      <c r="B53" s="121"/>
      <c r="C53" s="6" t="s">
        <v>50</v>
      </c>
      <c r="D53" s="6" t="s">
        <v>51</v>
      </c>
      <c r="E53" s="6"/>
      <c r="F53" s="6"/>
      <c r="G53" s="6"/>
      <c r="H53" s="6"/>
      <c r="I53" s="6">
        <v>2</v>
      </c>
      <c r="J53" s="6">
        <v>1</v>
      </c>
      <c r="K53" s="6">
        <v>1</v>
      </c>
      <c r="L53" s="6"/>
      <c r="M53" s="6"/>
      <c r="N53" s="6">
        <v>1</v>
      </c>
      <c r="O53" s="6"/>
      <c r="P53" s="6"/>
      <c r="Q53" s="6"/>
      <c r="R53" s="6"/>
      <c r="S53" s="6"/>
      <c r="T53" s="6"/>
      <c r="U53" s="6"/>
      <c r="V53" s="6"/>
      <c r="W53" s="6"/>
      <c r="X53" s="21">
        <f t="shared" si="0"/>
        <v>5</v>
      </c>
    </row>
    <row r="54" spans="1:24" x14ac:dyDescent="0.35">
      <c r="A54" s="138"/>
      <c r="B54" s="121"/>
      <c r="C54" s="142" t="s">
        <v>117</v>
      </c>
      <c r="D54" s="142"/>
      <c r="E54" s="13">
        <f>SUM(E47:E53)</f>
        <v>0</v>
      </c>
      <c r="F54" s="13">
        <f t="shared" ref="F54:X54" si="8">SUM(F47:F53)</f>
        <v>0</v>
      </c>
      <c r="G54" s="13">
        <f t="shared" si="8"/>
        <v>21</v>
      </c>
      <c r="H54" s="13">
        <f t="shared" si="8"/>
        <v>19</v>
      </c>
      <c r="I54" s="13">
        <f t="shared" si="8"/>
        <v>20</v>
      </c>
      <c r="J54" s="13">
        <f t="shared" si="8"/>
        <v>11</v>
      </c>
      <c r="K54" s="13">
        <f t="shared" si="8"/>
        <v>8</v>
      </c>
      <c r="L54" s="13">
        <f t="shared" si="8"/>
        <v>7</v>
      </c>
      <c r="M54" s="13">
        <f t="shared" si="8"/>
        <v>3</v>
      </c>
      <c r="N54" s="13">
        <f t="shared" si="8"/>
        <v>2</v>
      </c>
      <c r="O54" s="13">
        <f t="shared" si="8"/>
        <v>0</v>
      </c>
      <c r="P54" s="13">
        <f t="shared" si="8"/>
        <v>0</v>
      </c>
      <c r="Q54" s="13">
        <f t="shared" si="8"/>
        <v>1</v>
      </c>
      <c r="R54" s="13">
        <f t="shared" si="8"/>
        <v>0</v>
      </c>
      <c r="S54" s="13">
        <f t="shared" si="8"/>
        <v>0</v>
      </c>
      <c r="T54" s="13">
        <f t="shared" si="8"/>
        <v>1</v>
      </c>
      <c r="U54" s="13">
        <f t="shared" si="8"/>
        <v>0</v>
      </c>
      <c r="V54" s="13">
        <f t="shared" si="8"/>
        <v>1</v>
      </c>
      <c r="W54" s="13">
        <f t="shared" si="8"/>
        <v>1</v>
      </c>
      <c r="X54" s="22">
        <f t="shared" si="8"/>
        <v>95</v>
      </c>
    </row>
    <row r="55" spans="1:24" x14ac:dyDescent="0.35">
      <c r="A55" s="138"/>
      <c r="B55" s="121" t="s">
        <v>122</v>
      </c>
      <c r="C55" s="6" t="s">
        <v>52</v>
      </c>
      <c r="D55" s="6" t="s">
        <v>53</v>
      </c>
      <c r="E55" s="6">
        <v>3</v>
      </c>
      <c r="F55" s="6">
        <v>12</v>
      </c>
      <c r="G55" s="6">
        <v>1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21">
        <f t="shared" si="0"/>
        <v>16</v>
      </c>
    </row>
    <row r="56" spans="1:24" x14ac:dyDescent="0.35">
      <c r="A56" s="138"/>
      <c r="B56" s="121"/>
      <c r="C56" s="6" t="s">
        <v>54</v>
      </c>
      <c r="D56" s="6" t="s">
        <v>55</v>
      </c>
      <c r="E56" s="6">
        <v>6</v>
      </c>
      <c r="F56" s="6">
        <v>12</v>
      </c>
      <c r="G56" s="6">
        <v>6</v>
      </c>
      <c r="H56" s="6">
        <v>1</v>
      </c>
      <c r="I56" s="6">
        <v>1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21">
        <f t="shared" si="0"/>
        <v>26</v>
      </c>
    </row>
    <row r="57" spans="1:24" x14ac:dyDescent="0.35">
      <c r="A57" s="138"/>
      <c r="B57" s="121"/>
      <c r="C57" s="6" t="s">
        <v>56</v>
      </c>
      <c r="D57" s="6" t="s">
        <v>57</v>
      </c>
      <c r="E57" s="6">
        <v>5</v>
      </c>
      <c r="F57" s="6">
        <v>11</v>
      </c>
      <c r="G57" s="6">
        <v>11</v>
      </c>
      <c r="H57" s="6">
        <v>1</v>
      </c>
      <c r="I57" s="6">
        <v>1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21">
        <f t="shared" si="0"/>
        <v>29</v>
      </c>
    </row>
    <row r="58" spans="1:24" x14ac:dyDescent="0.35">
      <c r="A58" s="138"/>
      <c r="B58" s="121"/>
      <c r="C58" s="6" t="s">
        <v>58</v>
      </c>
      <c r="D58" s="6" t="s">
        <v>59</v>
      </c>
      <c r="E58" s="6">
        <v>3</v>
      </c>
      <c r="F58" s="6">
        <v>11</v>
      </c>
      <c r="G58" s="6"/>
      <c r="H58" s="6"/>
      <c r="I58" s="6"/>
      <c r="J58" s="6">
        <v>1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21">
        <f t="shared" si="0"/>
        <v>15</v>
      </c>
    </row>
    <row r="59" spans="1:24" x14ac:dyDescent="0.35">
      <c r="A59" s="138"/>
      <c r="B59" s="121"/>
      <c r="C59" s="142" t="s">
        <v>117</v>
      </c>
      <c r="D59" s="142"/>
      <c r="E59" s="13">
        <f>SUM(E55:E58)</f>
        <v>17</v>
      </c>
      <c r="F59" s="13">
        <f t="shared" ref="F59:X59" si="9">SUM(F55:F58)</f>
        <v>46</v>
      </c>
      <c r="G59" s="13">
        <f t="shared" si="9"/>
        <v>18</v>
      </c>
      <c r="H59" s="13">
        <f t="shared" si="9"/>
        <v>2</v>
      </c>
      <c r="I59" s="13">
        <f t="shared" si="9"/>
        <v>2</v>
      </c>
      <c r="J59" s="13">
        <f t="shared" si="9"/>
        <v>1</v>
      </c>
      <c r="K59" s="13">
        <f t="shared" si="9"/>
        <v>0</v>
      </c>
      <c r="L59" s="13">
        <f t="shared" si="9"/>
        <v>0</v>
      </c>
      <c r="M59" s="13">
        <f t="shared" si="9"/>
        <v>0</v>
      </c>
      <c r="N59" s="13">
        <f t="shared" si="9"/>
        <v>0</v>
      </c>
      <c r="O59" s="13">
        <f t="shared" si="9"/>
        <v>0</v>
      </c>
      <c r="P59" s="13">
        <f t="shared" si="9"/>
        <v>0</v>
      </c>
      <c r="Q59" s="13">
        <f t="shared" si="9"/>
        <v>0</v>
      </c>
      <c r="R59" s="13">
        <f t="shared" si="9"/>
        <v>0</v>
      </c>
      <c r="S59" s="13">
        <f t="shared" si="9"/>
        <v>0</v>
      </c>
      <c r="T59" s="13">
        <f t="shared" si="9"/>
        <v>0</v>
      </c>
      <c r="U59" s="13">
        <f t="shared" si="9"/>
        <v>0</v>
      </c>
      <c r="V59" s="13">
        <f t="shared" si="9"/>
        <v>0</v>
      </c>
      <c r="W59" s="13">
        <f t="shared" si="9"/>
        <v>0</v>
      </c>
      <c r="X59" s="22">
        <f t="shared" si="9"/>
        <v>86</v>
      </c>
    </row>
    <row r="60" spans="1:24" ht="15" thickBot="1" x14ac:dyDescent="0.4">
      <c r="A60" s="139"/>
      <c r="B60" s="140" t="s">
        <v>117</v>
      </c>
      <c r="C60" s="140"/>
      <c r="D60" s="140"/>
      <c r="E60" s="24">
        <f>SUM(E59,E54,E46,E39)</f>
        <v>19</v>
      </c>
      <c r="F60" s="24">
        <f t="shared" ref="F60:I60" si="10">SUM(F59,F54,F46,F39)</f>
        <v>65</v>
      </c>
      <c r="G60" s="24">
        <f t="shared" si="10"/>
        <v>73</v>
      </c>
      <c r="H60" s="24">
        <f t="shared" si="10"/>
        <v>37</v>
      </c>
      <c r="I60" s="24">
        <f t="shared" si="10"/>
        <v>32</v>
      </c>
      <c r="J60" s="24">
        <f t="shared" ref="J60" si="11">SUM(J59,J54,J46,J39)</f>
        <v>30</v>
      </c>
      <c r="K60" s="24">
        <f t="shared" ref="K60" si="12">SUM(K59,K54,K46,K39)</f>
        <v>18</v>
      </c>
      <c r="L60" s="24">
        <f t="shared" ref="L60:M60" si="13">SUM(L59,L54,L46,L39)</f>
        <v>12</v>
      </c>
      <c r="M60" s="24">
        <f t="shared" si="13"/>
        <v>6</v>
      </c>
      <c r="N60" s="24">
        <f t="shared" ref="N60" si="14">SUM(N59,N54,N46,N39)</f>
        <v>2</v>
      </c>
      <c r="O60" s="24">
        <f t="shared" ref="O60" si="15">SUM(O59,O54,O46,O39)</f>
        <v>0</v>
      </c>
      <c r="P60" s="24">
        <f t="shared" ref="P60:Q60" si="16">SUM(P59,P54,P46,P39)</f>
        <v>0</v>
      </c>
      <c r="Q60" s="24">
        <f t="shared" si="16"/>
        <v>1</v>
      </c>
      <c r="R60" s="24">
        <f t="shared" ref="R60" si="17">SUM(R59,R54,R46,R39)</f>
        <v>0</v>
      </c>
      <c r="S60" s="24">
        <f t="shared" ref="S60" si="18">SUM(S59,S54,S46,S39)</f>
        <v>1</v>
      </c>
      <c r="T60" s="24">
        <f t="shared" ref="T60:U60" si="19">SUM(T59,T54,T46,T39)</f>
        <v>1</v>
      </c>
      <c r="U60" s="24">
        <f t="shared" si="19"/>
        <v>0</v>
      </c>
      <c r="V60" s="24">
        <f t="shared" ref="V60" si="20">SUM(V59,V54,V46,V39)</f>
        <v>1</v>
      </c>
      <c r="W60" s="24">
        <f t="shared" ref="W60" si="21">SUM(W59,W54,W46,W39)</f>
        <v>1</v>
      </c>
      <c r="X60" s="25">
        <f t="shared" ref="X60" si="22">SUM(X59,X54,X46,X39)</f>
        <v>299</v>
      </c>
    </row>
    <row r="61" spans="1:24" ht="3" customHeight="1" thickBot="1" x14ac:dyDescent="0.3">
      <c r="A61" s="18"/>
      <c r="B61" s="18"/>
      <c r="C61" s="18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x14ac:dyDescent="0.35">
      <c r="A62" s="137" t="s">
        <v>79</v>
      </c>
      <c r="B62" s="141" t="s">
        <v>118</v>
      </c>
      <c r="C62" s="19" t="s">
        <v>94</v>
      </c>
      <c r="D62" s="19" t="s">
        <v>95</v>
      </c>
      <c r="E62" s="19">
        <v>11</v>
      </c>
      <c r="F62" s="19">
        <v>18</v>
      </c>
      <c r="G62" s="19">
        <v>12</v>
      </c>
      <c r="H62" s="19">
        <v>9</v>
      </c>
      <c r="I62" s="19">
        <v>1</v>
      </c>
      <c r="J62" s="19">
        <v>1</v>
      </c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20">
        <f t="shared" si="0"/>
        <v>52</v>
      </c>
    </row>
    <row r="63" spans="1:24" x14ac:dyDescent="0.35">
      <c r="A63" s="138"/>
      <c r="B63" s="121"/>
      <c r="C63" s="6" t="s">
        <v>96</v>
      </c>
      <c r="D63" s="6" t="s">
        <v>97</v>
      </c>
      <c r="E63" s="6"/>
      <c r="F63" s="6">
        <v>2</v>
      </c>
      <c r="G63" s="6">
        <v>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21">
        <f t="shared" si="0"/>
        <v>6</v>
      </c>
    </row>
    <row r="64" spans="1:24" x14ac:dyDescent="0.35">
      <c r="A64" s="138"/>
      <c r="B64" s="121"/>
      <c r="C64" s="6" t="s">
        <v>98</v>
      </c>
      <c r="D64" s="6" t="s">
        <v>97</v>
      </c>
      <c r="E64" s="6">
        <v>11</v>
      </c>
      <c r="F64" s="6">
        <v>22</v>
      </c>
      <c r="G64" s="6">
        <v>14</v>
      </c>
      <c r="H64" s="6">
        <v>3</v>
      </c>
      <c r="I64" s="6">
        <v>1</v>
      </c>
      <c r="J64" s="6">
        <v>1</v>
      </c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21">
        <f t="shared" si="0"/>
        <v>52</v>
      </c>
    </row>
    <row r="65" spans="1:24" x14ac:dyDescent="0.35">
      <c r="A65" s="138"/>
      <c r="B65" s="121"/>
      <c r="C65" s="143" t="s">
        <v>117</v>
      </c>
      <c r="D65" s="144"/>
      <c r="E65" s="13">
        <v>22</v>
      </c>
      <c r="F65" s="13">
        <v>42</v>
      </c>
      <c r="G65" s="13">
        <v>30</v>
      </c>
      <c r="H65" s="13">
        <v>12</v>
      </c>
      <c r="I65" s="13">
        <v>2</v>
      </c>
      <c r="J65" s="13">
        <v>2</v>
      </c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22">
        <f t="shared" si="0"/>
        <v>110</v>
      </c>
    </row>
    <row r="66" spans="1:24" x14ac:dyDescent="0.35">
      <c r="A66" s="138"/>
      <c r="B66" s="121" t="s">
        <v>119</v>
      </c>
      <c r="C66" s="6" t="s">
        <v>99</v>
      </c>
      <c r="D66" s="6" t="s">
        <v>81</v>
      </c>
      <c r="E66" s="6"/>
      <c r="F66" s="6"/>
      <c r="G66" s="6">
        <v>9</v>
      </c>
      <c r="H66" s="6">
        <v>13</v>
      </c>
      <c r="I66" s="6">
        <v>9</v>
      </c>
      <c r="J66" s="6">
        <v>11</v>
      </c>
      <c r="K66" s="6">
        <v>5</v>
      </c>
      <c r="L66" s="6">
        <v>2</v>
      </c>
      <c r="M66" s="6"/>
      <c r="N66" s="6"/>
      <c r="O66" s="6"/>
      <c r="P66" s="6"/>
      <c r="Q66" s="6"/>
      <c r="R66" s="6"/>
      <c r="S66" s="6"/>
      <c r="T66" s="6"/>
      <c r="U66" s="6">
        <v>1</v>
      </c>
      <c r="V66" s="6"/>
      <c r="W66" s="6"/>
      <c r="X66" s="21">
        <f t="shared" si="0"/>
        <v>50</v>
      </c>
    </row>
    <row r="67" spans="1:24" x14ac:dyDescent="0.35">
      <c r="A67" s="138"/>
      <c r="B67" s="121"/>
      <c r="C67" s="6" t="s">
        <v>100</v>
      </c>
      <c r="D67" s="6" t="s">
        <v>83</v>
      </c>
      <c r="E67" s="6"/>
      <c r="F67" s="6"/>
      <c r="G67" s="6">
        <v>1</v>
      </c>
      <c r="H67" s="6">
        <v>3</v>
      </c>
      <c r="I67" s="6">
        <v>2</v>
      </c>
      <c r="J67" s="6">
        <v>6</v>
      </c>
      <c r="K67" s="6">
        <v>2</v>
      </c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21">
        <f t="shared" si="0"/>
        <v>14</v>
      </c>
    </row>
    <row r="68" spans="1:24" x14ac:dyDescent="0.35">
      <c r="A68" s="138"/>
      <c r="B68" s="121"/>
      <c r="C68" s="6" t="s">
        <v>101</v>
      </c>
      <c r="D68" s="6" t="s">
        <v>87</v>
      </c>
      <c r="E68" s="6"/>
      <c r="F68" s="6"/>
      <c r="G68" s="6">
        <v>11</v>
      </c>
      <c r="H68" s="6">
        <v>16</v>
      </c>
      <c r="I68" s="6">
        <v>17</v>
      </c>
      <c r="J68" s="6">
        <v>6</v>
      </c>
      <c r="K68" s="6">
        <v>5</v>
      </c>
      <c r="L68" s="6">
        <v>1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21">
        <f t="shared" si="0"/>
        <v>56</v>
      </c>
    </row>
    <row r="69" spans="1:24" x14ac:dyDescent="0.35">
      <c r="A69" s="138"/>
      <c r="B69" s="121"/>
      <c r="C69" s="142" t="s">
        <v>117</v>
      </c>
      <c r="D69" s="142"/>
      <c r="E69" s="13"/>
      <c r="F69" s="13"/>
      <c r="G69" s="13">
        <v>21</v>
      </c>
      <c r="H69" s="13">
        <v>32</v>
      </c>
      <c r="I69" s="13">
        <v>28</v>
      </c>
      <c r="J69" s="13">
        <v>23</v>
      </c>
      <c r="K69" s="13">
        <v>12</v>
      </c>
      <c r="L69" s="13">
        <v>3</v>
      </c>
      <c r="M69" s="13"/>
      <c r="N69" s="13"/>
      <c r="O69" s="13"/>
      <c r="P69" s="13"/>
      <c r="Q69" s="13"/>
      <c r="R69" s="13"/>
      <c r="S69" s="13"/>
      <c r="T69" s="13"/>
      <c r="U69" s="13">
        <v>1</v>
      </c>
      <c r="V69" s="13"/>
      <c r="W69" s="13"/>
      <c r="X69" s="22">
        <f t="shared" si="0"/>
        <v>120</v>
      </c>
    </row>
    <row r="70" spans="1:24" x14ac:dyDescent="0.35">
      <c r="A70" s="138"/>
      <c r="B70" s="121" t="s">
        <v>116</v>
      </c>
      <c r="C70" s="14" t="s">
        <v>80</v>
      </c>
      <c r="D70" s="14" t="s">
        <v>81</v>
      </c>
      <c r="E70" s="14"/>
      <c r="F70" s="14"/>
      <c r="G70" s="14"/>
      <c r="H70" s="14">
        <v>9</v>
      </c>
      <c r="I70" s="14">
        <v>9</v>
      </c>
      <c r="J70" s="14">
        <v>2</v>
      </c>
      <c r="K70" s="14">
        <v>5</v>
      </c>
      <c r="L70" s="14">
        <v>2</v>
      </c>
      <c r="M70" s="14">
        <v>2</v>
      </c>
      <c r="N70" s="14">
        <v>2</v>
      </c>
      <c r="O70" s="14"/>
      <c r="P70" s="14">
        <v>1</v>
      </c>
      <c r="Q70" s="14"/>
      <c r="R70" s="14"/>
      <c r="S70" s="14"/>
      <c r="T70" s="14"/>
      <c r="U70" s="14"/>
      <c r="V70" s="14">
        <v>1</v>
      </c>
      <c r="W70" s="14"/>
      <c r="X70" s="23">
        <f t="shared" si="0"/>
        <v>33</v>
      </c>
    </row>
    <row r="71" spans="1:24" x14ac:dyDescent="0.35">
      <c r="A71" s="138"/>
      <c r="B71" s="121"/>
      <c r="C71" s="6" t="s">
        <v>82</v>
      </c>
      <c r="D71" s="6" t="s">
        <v>83</v>
      </c>
      <c r="E71" s="6"/>
      <c r="F71" s="6"/>
      <c r="G71" s="6"/>
      <c r="H71" s="6"/>
      <c r="I71" s="6">
        <v>2</v>
      </c>
      <c r="J71" s="6"/>
      <c r="K71" s="6">
        <v>2</v>
      </c>
      <c r="L71" s="6">
        <v>2</v>
      </c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21">
        <f t="shared" si="0"/>
        <v>6</v>
      </c>
    </row>
    <row r="72" spans="1:24" x14ac:dyDescent="0.35">
      <c r="A72" s="138"/>
      <c r="B72" s="121"/>
      <c r="C72" s="6" t="s">
        <v>84</v>
      </c>
      <c r="D72" s="6" t="s">
        <v>85</v>
      </c>
      <c r="E72" s="6"/>
      <c r="F72" s="6"/>
      <c r="G72" s="6"/>
      <c r="H72" s="6">
        <v>7</v>
      </c>
      <c r="I72" s="6">
        <v>2</v>
      </c>
      <c r="J72" s="6"/>
      <c r="K72" s="6">
        <v>1</v>
      </c>
      <c r="L72" s="6"/>
      <c r="M72" s="6">
        <v>2</v>
      </c>
      <c r="N72" s="6"/>
      <c r="O72" s="6">
        <v>1</v>
      </c>
      <c r="P72" s="6"/>
      <c r="Q72" s="6"/>
      <c r="R72" s="6"/>
      <c r="S72" s="6"/>
      <c r="T72" s="6"/>
      <c r="U72" s="6"/>
      <c r="V72" s="6"/>
      <c r="W72" s="6"/>
      <c r="X72" s="21">
        <f t="shared" si="0"/>
        <v>13</v>
      </c>
    </row>
    <row r="73" spans="1:24" x14ac:dyDescent="0.35">
      <c r="A73" s="138"/>
      <c r="B73" s="121"/>
      <c r="C73" s="6" t="s">
        <v>86</v>
      </c>
      <c r="D73" s="6" t="s">
        <v>87</v>
      </c>
      <c r="E73" s="6"/>
      <c r="F73" s="6"/>
      <c r="G73" s="6">
        <v>24</v>
      </c>
      <c r="H73" s="6">
        <v>26</v>
      </c>
      <c r="I73" s="6">
        <v>11</v>
      </c>
      <c r="J73" s="6">
        <v>4</v>
      </c>
      <c r="K73" s="6">
        <v>4</v>
      </c>
      <c r="L73" s="6">
        <v>4</v>
      </c>
      <c r="M73" s="6">
        <v>4</v>
      </c>
      <c r="N73" s="6">
        <v>1</v>
      </c>
      <c r="O73" s="6">
        <v>2</v>
      </c>
      <c r="P73" s="6"/>
      <c r="Q73" s="6"/>
      <c r="R73" s="6"/>
      <c r="S73" s="6"/>
      <c r="T73" s="6"/>
      <c r="U73" s="6"/>
      <c r="V73" s="6"/>
      <c r="W73" s="6"/>
      <c r="X73" s="21">
        <f t="shared" si="0"/>
        <v>80</v>
      </c>
    </row>
    <row r="74" spans="1:24" x14ac:dyDescent="0.35">
      <c r="A74" s="138"/>
      <c r="B74" s="121"/>
      <c r="C74" s="6" t="s">
        <v>88</v>
      </c>
      <c r="D74" s="6" t="s">
        <v>89</v>
      </c>
      <c r="E74" s="6"/>
      <c r="F74" s="6"/>
      <c r="G74" s="6">
        <v>3</v>
      </c>
      <c r="H74" s="6">
        <v>4</v>
      </c>
      <c r="I74" s="6">
        <v>2</v>
      </c>
      <c r="J74" s="6">
        <v>4</v>
      </c>
      <c r="K74" s="6">
        <v>1</v>
      </c>
      <c r="L74" s="6">
        <v>1</v>
      </c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21">
        <f t="shared" si="0"/>
        <v>15</v>
      </c>
    </row>
    <row r="75" spans="1:24" x14ac:dyDescent="0.35">
      <c r="A75" s="138"/>
      <c r="B75" s="121"/>
      <c r="C75" s="142" t="s">
        <v>117</v>
      </c>
      <c r="D75" s="142"/>
      <c r="E75" s="13">
        <f>SUM(E70:E74)</f>
        <v>0</v>
      </c>
      <c r="F75" s="13">
        <f t="shared" ref="F75:X75" si="23">SUM(F70:F74)</f>
        <v>0</v>
      </c>
      <c r="G75" s="13">
        <f t="shared" si="23"/>
        <v>27</v>
      </c>
      <c r="H75" s="13">
        <f t="shared" si="23"/>
        <v>46</v>
      </c>
      <c r="I75" s="13">
        <f t="shared" si="23"/>
        <v>26</v>
      </c>
      <c r="J75" s="13">
        <f t="shared" si="23"/>
        <v>10</v>
      </c>
      <c r="K75" s="13">
        <f t="shared" si="23"/>
        <v>13</v>
      </c>
      <c r="L75" s="13">
        <f t="shared" si="23"/>
        <v>9</v>
      </c>
      <c r="M75" s="13">
        <f t="shared" si="23"/>
        <v>8</v>
      </c>
      <c r="N75" s="13">
        <f t="shared" si="23"/>
        <v>3</v>
      </c>
      <c r="O75" s="13">
        <f t="shared" si="23"/>
        <v>3</v>
      </c>
      <c r="P75" s="13">
        <f t="shared" si="23"/>
        <v>1</v>
      </c>
      <c r="Q75" s="13">
        <f t="shared" si="23"/>
        <v>0</v>
      </c>
      <c r="R75" s="13">
        <f t="shared" si="23"/>
        <v>0</v>
      </c>
      <c r="S75" s="13">
        <f t="shared" si="23"/>
        <v>0</v>
      </c>
      <c r="T75" s="13">
        <f t="shared" si="23"/>
        <v>0</v>
      </c>
      <c r="U75" s="13">
        <f t="shared" si="23"/>
        <v>0</v>
      </c>
      <c r="V75" s="13">
        <f t="shared" si="23"/>
        <v>1</v>
      </c>
      <c r="W75" s="13">
        <f t="shared" si="23"/>
        <v>0</v>
      </c>
      <c r="X75" s="22">
        <f t="shared" si="23"/>
        <v>147</v>
      </c>
    </row>
    <row r="76" spans="1:24" x14ac:dyDescent="0.35">
      <c r="A76" s="138"/>
      <c r="B76" s="121" t="s">
        <v>122</v>
      </c>
      <c r="C76" s="6" t="s">
        <v>90</v>
      </c>
      <c r="D76" s="6" t="s">
        <v>91</v>
      </c>
      <c r="E76" s="6">
        <v>18</v>
      </c>
      <c r="F76" s="6">
        <v>43</v>
      </c>
      <c r="G76" s="6">
        <v>12</v>
      </c>
      <c r="H76" s="6">
        <v>3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21">
        <f t="shared" ref="X76:X86" si="24">SUM(E76:W76)</f>
        <v>76</v>
      </c>
    </row>
    <row r="77" spans="1:24" x14ac:dyDescent="0.35">
      <c r="A77" s="138"/>
      <c r="B77" s="121"/>
      <c r="C77" s="6" t="s">
        <v>92</v>
      </c>
      <c r="D77" s="6" t="s">
        <v>93</v>
      </c>
      <c r="E77" s="6">
        <v>16</v>
      </c>
      <c r="F77" s="6">
        <v>35</v>
      </c>
      <c r="G77" s="6">
        <v>43</v>
      </c>
      <c r="H77" s="6">
        <v>3</v>
      </c>
      <c r="I77" s="6">
        <v>1</v>
      </c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21">
        <f t="shared" si="24"/>
        <v>98</v>
      </c>
    </row>
    <row r="78" spans="1:24" x14ac:dyDescent="0.35">
      <c r="A78" s="138"/>
      <c r="B78" s="121"/>
      <c r="C78" s="142" t="s">
        <v>117</v>
      </c>
      <c r="D78" s="142"/>
      <c r="E78" s="13">
        <f>SUM(E76:E77)</f>
        <v>34</v>
      </c>
      <c r="F78" s="13">
        <f t="shared" ref="F78:X78" si="25">SUM(F76:F77)</f>
        <v>78</v>
      </c>
      <c r="G78" s="13">
        <f t="shared" si="25"/>
        <v>55</v>
      </c>
      <c r="H78" s="13">
        <f t="shared" si="25"/>
        <v>6</v>
      </c>
      <c r="I78" s="13">
        <f t="shared" si="25"/>
        <v>1</v>
      </c>
      <c r="J78" s="13">
        <f t="shared" si="25"/>
        <v>0</v>
      </c>
      <c r="K78" s="13">
        <f t="shared" si="25"/>
        <v>0</v>
      </c>
      <c r="L78" s="13">
        <f t="shared" si="25"/>
        <v>0</v>
      </c>
      <c r="M78" s="13">
        <f t="shared" si="25"/>
        <v>0</v>
      </c>
      <c r="N78" s="13">
        <f t="shared" si="25"/>
        <v>0</v>
      </c>
      <c r="O78" s="13">
        <f t="shared" si="25"/>
        <v>0</v>
      </c>
      <c r="P78" s="13">
        <f t="shared" si="25"/>
        <v>0</v>
      </c>
      <c r="Q78" s="13">
        <f t="shared" si="25"/>
        <v>0</v>
      </c>
      <c r="R78" s="13">
        <f t="shared" si="25"/>
        <v>0</v>
      </c>
      <c r="S78" s="13">
        <f t="shared" si="25"/>
        <v>0</v>
      </c>
      <c r="T78" s="13">
        <f t="shared" si="25"/>
        <v>0</v>
      </c>
      <c r="U78" s="13">
        <f t="shared" si="25"/>
        <v>0</v>
      </c>
      <c r="V78" s="13">
        <f t="shared" si="25"/>
        <v>0</v>
      </c>
      <c r="W78" s="13">
        <f t="shared" si="25"/>
        <v>0</v>
      </c>
      <c r="X78" s="22">
        <f t="shared" si="25"/>
        <v>174</v>
      </c>
    </row>
    <row r="79" spans="1:24" ht="15" thickBot="1" x14ac:dyDescent="0.4">
      <c r="A79" s="139"/>
      <c r="B79" s="140" t="s">
        <v>117</v>
      </c>
      <c r="C79" s="140"/>
      <c r="D79" s="140"/>
      <c r="E79" s="24">
        <f>SUM(E78,E75,E69,E65)</f>
        <v>56</v>
      </c>
      <c r="F79" s="24">
        <f t="shared" ref="F79:X79" si="26">SUM(F78,F75,F69,F65)</f>
        <v>120</v>
      </c>
      <c r="G79" s="24">
        <f t="shared" si="26"/>
        <v>133</v>
      </c>
      <c r="H79" s="24">
        <f t="shared" si="26"/>
        <v>96</v>
      </c>
      <c r="I79" s="24">
        <f t="shared" si="26"/>
        <v>57</v>
      </c>
      <c r="J79" s="24">
        <f t="shared" si="26"/>
        <v>35</v>
      </c>
      <c r="K79" s="24">
        <f t="shared" si="26"/>
        <v>25</v>
      </c>
      <c r="L79" s="24">
        <f t="shared" si="26"/>
        <v>12</v>
      </c>
      <c r="M79" s="24">
        <f t="shared" si="26"/>
        <v>8</v>
      </c>
      <c r="N79" s="24">
        <f t="shared" si="26"/>
        <v>3</v>
      </c>
      <c r="O79" s="24">
        <f t="shared" si="26"/>
        <v>3</v>
      </c>
      <c r="P79" s="24">
        <f t="shared" si="26"/>
        <v>1</v>
      </c>
      <c r="Q79" s="24">
        <f t="shared" si="26"/>
        <v>0</v>
      </c>
      <c r="R79" s="24">
        <f t="shared" si="26"/>
        <v>0</v>
      </c>
      <c r="S79" s="24">
        <f t="shared" si="26"/>
        <v>0</v>
      </c>
      <c r="T79" s="24">
        <f t="shared" si="26"/>
        <v>0</v>
      </c>
      <c r="U79" s="24">
        <f t="shared" si="26"/>
        <v>1</v>
      </c>
      <c r="V79" s="24">
        <f t="shared" si="26"/>
        <v>1</v>
      </c>
      <c r="W79" s="24">
        <f t="shared" si="26"/>
        <v>0</v>
      </c>
      <c r="X79" s="25">
        <f t="shared" si="26"/>
        <v>551</v>
      </c>
    </row>
    <row r="80" spans="1:24" ht="3" customHeight="1" thickBot="1" x14ac:dyDescent="0.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x14ac:dyDescent="0.35">
      <c r="A81" s="137" t="s">
        <v>102</v>
      </c>
      <c r="B81" s="141" t="s">
        <v>120</v>
      </c>
      <c r="C81" s="19" t="s">
        <v>107</v>
      </c>
      <c r="D81" s="19" t="s">
        <v>108</v>
      </c>
      <c r="E81" s="19"/>
      <c r="F81" s="19">
        <v>28</v>
      </c>
      <c r="G81" s="19">
        <v>36</v>
      </c>
      <c r="H81" s="19">
        <v>30</v>
      </c>
      <c r="I81" s="19">
        <v>16</v>
      </c>
      <c r="J81" s="19">
        <v>17</v>
      </c>
      <c r="K81" s="19">
        <v>2</v>
      </c>
      <c r="L81" s="19">
        <v>1</v>
      </c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20">
        <f t="shared" si="24"/>
        <v>130</v>
      </c>
    </row>
    <row r="82" spans="1:24" x14ac:dyDescent="0.35">
      <c r="A82" s="138"/>
      <c r="B82" s="121"/>
      <c r="C82" s="6" t="s">
        <v>109</v>
      </c>
      <c r="D82" s="6" t="s">
        <v>110</v>
      </c>
      <c r="E82" s="6">
        <v>2</v>
      </c>
      <c r="F82" s="6">
        <v>21</v>
      </c>
      <c r="G82" s="6">
        <v>17</v>
      </c>
      <c r="H82" s="6">
        <v>31</v>
      </c>
      <c r="I82" s="6">
        <v>7</v>
      </c>
      <c r="J82" s="6">
        <v>6</v>
      </c>
      <c r="K82" s="6">
        <v>8</v>
      </c>
      <c r="L82" s="6">
        <v>4</v>
      </c>
      <c r="M82" s="6">
        <v>1</v>
      </c>
      <c r="N82" s="6">
        <v>2</v>
      </c>
      <c r="O82" s="6"/>
      <c r="P82" s="6">
        <v>1</v>
      </c>
      <c r="Q82" s="6"/>
      <c r="R82" s="6">
        <v>1</v>
      </c>
      <c r="S82" s="6"/>
      <c r="T82" s="6"/>
      <c r="U82" s="6"/>
      <c r="V82" s="6"/>
      <c r="W82" s="6"/>
      <c r="X82" s="21">
        <f t="shared" si="24"/>
        <v>101</v>
      </c>
    </row>
    <row r="83" spans="1:24" x14ac:dyDescent="0.35">
      <c r="A83" s="138"/>
      <c r="B83" s="121"/>
      <c r="C83" s="142" t="s">
        <v>117</v>
      </c>
      <c r="D83" s="142"/>
      <c r="E83" s="13">
        <f>SUM(E81:E82)</f>
        <v>2</v>
      </c>
      <c r="F83" s="13">
        <f t="shared" ref="F83:X83" si="27">SUM(F81:F82)</f>
        <v>49</v>
      </c>
      <c r="G83" s="13">
        <f t="shared" si="27"/>
        <v>53</v>
      </c>
      <c r="H83" s="13">
        <f t="shared" si="27"/>
        <v>61</v>
      </c>
      <c r="I83" s="13">
        <f t="shared" si="27"/>
        <v>23</v>
      </c>
      <c r="J83" s="13">
        <f t="shared" si="27"/>
        <v>23</v>
      </c>
      <c r="K83" s="13">
        <f t="shared" si="27"/>
        <v>10</v>
      </c>
      <c r="L83" s="13">
        <f t="shared" si="27"/>
        <v>5</v>
      </c>
      <c r="M83" s="13">
        <f t="shared" si="27"/>
        <v>1</v>
      </c>
      <c r="N83" s="13">
        <f t="shared" si="27"/>
        <v>2</v>
      </c>
      <c r="O83" s="13">
        <f t="shared" si="27"/>
        <v>0</v>
      </c>
      <c r="P83" s="13">
        <f t="shared" si="27"/>
        <v>1</v>
      </c>
      <c r="Q83" s="13">
        <f t="shared" si="27"/>
        <v>0</v>
      </c>
      <c r="R83" s="13">
        <f t="shared" si="27"/>
        <v>1</v>
      </c>
      <c r="S83" s="13">
        <f t="shared" si="27"/>
        <v>0</v>
      </c>
      <c r="T83" s="13">
        <f t="shared" si="27"/>
        <v>0</v>
      </c>
      <c r="U83" s="13">
        <f t="shared" si="27"/>
        <v>0</v>
      </c>
      <c r="V83" s="13">
        <f t="shared" si="27"/>
        <v>0</v>
      </c>
      <c r="W83" s="13">
        <f t="shared" si="27"/>
        <v>0</v>
      </c>
      <c r="X83" s="22">
        <f t="shared" si="27"/>
        <v>231</v>
      </c>
    </row>
    <row r="84" spans="1:24" x14ac:dyDescent="0.35">
      <c r="A84" s="138"/>
      <c r="B84" s="121" t="s">
        <v>116</v>
      </c>
      <c r="C84" s="6" t="s">
        <v>103</v>
      </c>
      <c r="D84" s="6" t="s">
        <v>104</v>
      </c>
      <c r="E84" s="6"/>
      <c r="F84" s="6"/>
      <c r="G84" s="6"/>
      <c r="H84" s="6"/>
      <c r="I84" s="6">
        <v>1</v>
      </c>
      <c r="J84" s="6">
        <v>1</v>
      </c>
      <c r="K84" s="6">
        <v>1</v>
      </c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21">
        <f t="shared" si="24"/>
        <v>3</v>
      </c>
    </row>
    <row r="85" spans="1:24" x14ac:dyDescent="0.35">
      <c r="A85" s="138"/>
      <c r="B85" s="121"/>
      <c r="C85" s="142" t="s">
        <v>117</v>
      </c>
      <c r="D85" s="142"/>
      <c r="E85" s="13">
        <f>SUM(E84)</f>
        <v>0</v>
      </c>
      <c r="F85" s="13">
        <f t="shared" ref="F85:X85" si="28">SUM(F84)</f>
        <v>0</v>
      </c>
      <c r="G85" s="13">
        <f t="shared" si="28"/>
        <v>0</v>
      </c>
      <c r="H85" s="13">
        <f t="shared" si="28"/>
        <v>0</v>
      </c>
      <c r="I85" s="13">
        <f t="shared" si="28"/>
        <v>1</v>
      </c>
      <c r="J85" s="13">
        <f t="shared" si="28"/>
        <v>1</v>
      </c>
      <c r="K85" s="13">
        <f t="shared" si="28"/>
        <v>1</v>
      </c>
      <c r="L85" s="13">
        <f t="shared" si="28"/>
        <v>0</v>
      </c>
      <c r="M85" s="13">
        <f t="shared" si="28"/>
        <v>0</v>
      </c>
      <c r="N85" s="13">
        <f t="shared" si="28"/>
        <v>0</v>
      </c>
      <c r="O85" s="13">
        <f t="shared" si="28"/>
        <v>0</v>
      </c>
      <c r="P85" s="13">
        <f t="shared" si="28"/>
        <v>0</v>
      </c>
      <c r="Q85" s="13">
        <f t="shared" si="28"/>
        <v>0</v>
      </c>
      <c r="R85" s="13">
        <f t="shared" si="28"/>
        <v>0</v>
      </c>
      <c r="S85" s="13">
        <f t="shared" si="28"/>
        <v>0</v>
      </c>
      <c r="T85" s="13">
        <f t="shared" si="28"/>
        <v>0</v>
      </c>
      <c r="U85" s="13">
        <f t="shared" si="28"/>
        <v>0</v>
      </c>
      <c r="V85" s="13">
        <f t="shared" si="28"/>
        <v>0</v>
      </c>
      <c r="W85" s="13">
        <f t="shared" si="28"/>
        <v>0</v>
      </c>
      <c r="X85" s="22">
        <f t="shared" si="28"/>
        <v>3</v>
      </c>
    </row>
    <row r="86" spans="1:24" x14ac:dyDescent="0.35">
      <c r="A86" s="138"/>
      <c r="B86" s="121" t="s">
        <v>122</v>
      </c>
      <c r="C86" s="6" t="s">
        <v>105</v>
      </c>
      <c r="D86" s="6" t="s">
        <v>106</v>
      </c>
      <c r="E86" s="6">
        <v>4</v>
      </c>
      <c r="F86" s="6">
        <v>9</v>
      </c>
      <c r="G86" s="6">
        <v>6</v>
      </c>
      <c r="H86" s="6">
        <v>5</v>
      </c>
      <c r="I86" s="6">
        <v>3</v>
      </c>
      <c r="J86" s="6"/>
      <c r="K86" s="6">
        <v>1</v>
      </c>
      <c r="L86" s="6">
        <v>1</v>
      </c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21">
        <f t="shared" si="24"/>
        <v>29</v>
      </c>
    </row>
    <row r="87" spans="1:24" x14ac:dyDescent="0.35">
      <c r="A87" s="138"/>
      <c r="B87" s="121"/>
      <c r="C87" s="13" t="s">
        <v>117</v>
      </c>
      <c r="D87" s="13"/>
      <c r="E87" s="13">
        <f>SUM(E86)</f>
        <v>4</v>
      </c>
      <c r="F87" s="13">
        <f t="shared" ref="F87:X87" si="29">SUM(F86)</f>
        <v>9</v>
      </c>
      <c r="G87" s="13">
        <f t="shared" si="29"/>
        <v>6</v>
      </c>
      <c r="H87" s="13">
        <f t="shared" si="29"/>
        <v>5</v>
      </c>
      <c r="I87" s="13">
        <f t="shared" si="29"/>
        <v>3</v>
      </c>
      <c r="J87" s="13">
        <f t="shared" si="29"/>
        <v>0</v>
      </c>
      <c r="K87" s="13">
        <f t="shared" si="29"/>
        <v>1</v>
      </c>
      <c r="L87" s="13">
        <f t="shared" si="29"/>
        <v>1</v>
      </c>
      <c r="M87" s="13">
        <f t="shared" si="29"/>
        <v>0</v>
      </c>
      <c r="N87" s="13">
        <f t="shared" si="29"/>
        <v>0</v>
      </c>
      <c r="O87" s="13">
        <f t="shared" si="29"/>
        <v>0</v>
      </c>
      <c r="P87" s="13">
        <f t="shared" si="29"/>
        <v>0</v>
      </c>
      <c r="Q87" s="13">
        <f t="shared" si="29"/>
        <v>0</v>
      </c>
      <c r="R87" s="13">
        <f t="shared" si="29"/>
        <v>0</v>
      </c>
      <c r="S87" s="13">
        <f t="shared" si="29"/>
        <v>0</v>
      </c>
      <c r="T87" s="13">
        <f t="shared" si="29"/>
        <v>0</v>
      </c>
      <c r="U87" s="13">
        <f t="shared" si="29"/>
        <v>0</v>
      </c>
      <c r="V87" s="13">
        <f t="shared" si="29"/>
        <v>0</v>
      </c>
      <c r="W87" s="13">
        <f t="shared" si="29"/>
        <v>0</v>
      </c>
      <c r="X87" s="22">
        <f t="shared" si="29"/>
        <v>29</v>
      </c>
    </row>
    <row r="88" spans="1:24" ht="15" thickBot="1" x14ac:dyDescent="0.4">
      <c r="A88" s="139"/>
      <c r="B88" s="140" t="s">
        <v>117</v>
      </c>
      <c r="C88" s="140"/>
      <c r="D88" s="140"/>
      <c r="E88" s="24">
        <f>SUM(E87,E85,E83)</f>
        <v>6</v>
      </c>
      <c r="F88" s="24">
        <f t="shared" ref="F88:X88" si="30">SUM(F87,F85,F83)</f>
        <v>58</v>
      </c>
      <c r="G88" s="24">
        <f t="shared" si="30"/>
        <v>59</v>
      </c>
      <c r="H88" s="24">
        <f t="shared" si="30"/>
        <v>66</v>
      </c>
      <c r="I88" s="24">
        <f t="shared" si="30"/>
        <v>27</v>
      </c>
      <c r="J88" s="24">
        <f t="shared" si="30"/>
        <v>24</v>
      </c>
      <c r="K88" s="24">
        <f t="shared" si="30"/>
        <v>12</v>
      </c>
      <c r="L88" s="24">
        <f t="shared" si="30"/>
        <v>6</v>
      </c>
      <c r="M88" s="24">
        <f t="shared" si="30"/>
        <v>1</v>
      </c>
      <c r="N88" s="24">
        <f t="shared" si="30"/>
        <v>2</v>
      </c>
      <c r="O88" s="24">
        <f t="shared" si="30"/>
        <v>0</v>
      </c>
      <c r="P88" s="24">
        <f t="shared" si="30"/>
        <v>1</v>
      </c>
      <c r="Q88" s="24">
        <f t="shared" si="30"/>
        <v>0</v>
      </c>
      <c r="R88" s="24">
        <f t="shared" si="30"/>
        <v>1</v>
      </c>
      <c r="S88" s="24">
        <f t="shared" si="30"/>
        <v>0</v>
      </c>
      <c r="T88" s="24">
        <f t="shared" si="30"/>
        <v>0</v>
      </c>
      <c r="U88" s="24">
        <f t="shared" si="30"/>
        <v>0</v>
      </c>
      <c r="V88" s="24">
        <f t="shared" si="30"/>
        <v>0</v>
      </c>
      <c r="W88" s="24">
        <f t="shared" si="30"/>
        <v>0</v>
      </c>
      <c r="X88" s="25">
        <f t="shared" si="30"/>
        <v>263</v>
      </c>
    </row>
    <row r="89" spans="1:24" ht="3" customHeight="1" thickBot="1" x14ac:dyDescent="0.4">
      <c r="A89" s="17"/>
      <c r="B89" s="18"/>
      <c r="C89" s="18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ht="15" thickBot="1" x14ac:dyDescent="0.4">
      <c r="A90" s="17"/>
      <c r="B90" s="149" t="s">
        <v>117</v>
      </c>
      <c r="C90" s="150"/>
      <c r="D90" s="151"/>
      <c r="E90" s="26">
        <f>SUM(E88,E79,E60,E31)</f>
        <v>105</v>
      </c>
      <c r="F90" s="26">
        <f t="shared" ref="F90:X90" si="31">SUM(F88,F79,F60,F31)</f>
        <v>371</v>
      </c>
      <c r="G90" s="26">
        <f t="shared" si="31"/>
        <v>385</v>
      </c>
      <c r="H90" s="26">
        <f t="shared" si="31"/>
        <v>319</v>
      </c>
      <c r="I90" s="26">
        <f t="shared" si="31"/>
        <v>213</v>
      </c>
      <c r="J90" s="26">
        <f t="shared" si="31"/>
        <v>144</v>
      </c>
      <c r="K90" s="26">
        <f t="shared" si="31"/>
        <v>86</v>
      </c>
      <c r="L90" s="26">
        <f t="shared" si="31"/>
        <v>53</v>
      </c>
      <c r="M90" s="26">
        <f t="shared" si="31"/>
        <v>25</v>
      </c>
      <c r="N90" s="26">
        <f t="shared" si="31"/>
        <v>12</v>
      </c>
      <c r="O90" s="26">
        <f t="shared" si="31"/>
        <v>7</v>
      </c>
      <c r="P90" s="26">
        <f t="shared" si="31"/>
        <v>5</v>
      </c>
      <c r="Q90" s="26">
        <f t="shared" si="31"/>
        <v>1</v>
      </c>
      <c r="R90" s="26">
        <f t="shared" si="31"/>
        <v>2</v>
      </c>
      <c r="S90" s="26">
        <f t="shared" si="31"/>
        <v>4</v>
      </c>
      <c r="T90" s="26">
        <f t="shared" si="31"/>
        <v>1</v>
      </c>
      <c r="U90" s="26">
        <f t="shared" si="31"/>
        <v>3</v>
      </c>
      <c r="V90" s="26">
        <f t="shared" si="31"/>
        <v>2</v>
      </c>
      <c r="W90" s="26">
        <f t="shared" si="31"/>
        <v>1</v>
      </c>
      <c r="X90" s="27">
        <f t="shared" si="31"/>
        <v>1739</v>
      </c>
    </row>
  </sheetData>
  <mergeCells count="45">
    <mergeCell ref="B90:D90"/>
    <mergeCell ref="X4:X5"/>
    <mergeCell ref="E4:W4"/>
    <mergeCell ref="B84:B85"/>
    <mergeCell ref="C85:D85"/>
    <mergeCell ref="A4:A5"/>
    <mergeCell ref="B4:B5"/>
    <mergeCell ref="C4:C5"/>
    <mergeCell ref="D4:D5"/>
    <mergeCell ref="C39:D39"/>
    <mergeCell ref="B33:B39"/>
    <mergeCell ref="A33:A60"/>
    <mergeCell ref="B60:D60"/>
    <mergeCell ref="C12:D12"/>
    <mergeCell ref="B7:B12"/>
    <mergeCell ref="B13:B18"/>
    <mergeCell ref="B19:B25"/>
    <mergeCell ref="B31:D31"/>
    <mergeCell ref="A81:A88"/>
    <mergeCell ref="C65:D65"/>
    <mergeCell ref="B62:B65"/>
    <mergeCell ref="B66:B69"/>
    <mergeCell ref="C78:D78"/>
    <mergeCell ref="C75:D75"/>
    <mergeCell ref="C69:D69"/>
    <mergeCell ref="B70:B75"/>
    <mergeCell ref="B76:B78"/>
    <mergeCell ref="B86:B87"/>
    <mergeCell ref="B88:D88"/>
    <mergeCell ref="A2:X2"/>
    <mergeCell ref="A62:A79"/>
    <mergeCell ref="B79:D79"/>
    <mergeCell ref="B81:B83"/>
    <mergeCell ref="C83:D83"/>
    <mergeCell ref="B40:B46"/>
    <mergeCell ref="C46:D46"/>
    <mergeCell ref="B47:B54"/>
    <mergeCell ref="C54:D54"/>
    <mergeCell ref="B55:B59"/>
    <mergeCell ref="C59:D59"/>
    <mergeCell ref="C18:D18"/>
    <mergeCell ref="C25:D25"/>
    <mergeCell ref="C30:D30"/>
    <mergeCell ref="B26:B30"/>
    <mergeCell ref="A7:A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topLeftCell="A55" zoomScale="85" zoomScaleNormal="85" workbookViewId="0"/>
  </sheetViews>
  <sheetFormatPr defaultRowHeight="14.5" x14ac:dyDescent="0.35"/>
  <cols>
    <col min="1" max="1" width="14.7265625" customWidth="1"/>
    <col min="2" max="2" width="13.54296875" customWidth="1"/>
    <col min="3" max="3" width="12.453125" bestFit="1" customWidth="1"/>
    <col min="4" max="4" width="64.26953125" bestFit="1" customWidth="1"/>
    <col min="5" max="20" width="4.26953125" customWidth="1"/>
    <col min="21" max="21" width="9.26953125" customWidth="1"/>
  </cols>
  <sheetData>
    <row r="1" spans="1:24" s="2" customFormat="1" ht="15" x14ac:dyDescent="0.25"/>
    <row r="2" spans="1:24" s="2" customFormat="1" ht="21" customHeight="1" x14ac:dyDescent="0.25">
      <c r="A2" s="136" t="s">
        <v>124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77"/>
      <c r="W2" s="77"/>
      <c r="X2" s="77"/>
    </row>
    <row r="3" spans="1:24" ht="15.75" thickBot="1" x14ac:dyDescent="0.3"/>
    <row r="4" spans="1:24" s="2" customFormat="1" ht="15" customHeight="1" x14ac:dyDescent="0.35">
      <c r="A4" s="145" t="s">
        <v>111</v>
      </c>
      <c r="B4" s="147" t="s">
        <v>112</v>
      </c>
      <c r="C4" s="147" t="s">
        <v>113</v>
      </c>
      <c r="D4" s="147" t="s">
        <v>114</v>
      </c>
      <c r="E4" s="154" t="s">
        <v>115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2" t="s">
        <v>121</v>
      </c>
    </row>
    <row r="5" spans="1:24" s="2" customFormat="1" ht="15" thickBot="1" x14ac:dyDescent="0.4">
      <c r="A5" s="146"/>
      <c r="B5" s="148"/>
      <c r="C5" s="148"/>
      <c r="D5" s="148"/>
      <c r="E5" s="40">
        <v>0</v>
      </c>
      <c r="F5" s="40">
        <v>1</v>
      </c>
      <c r="G5" s="40">
        <v>2</v>
      </c>
      <c r="H5" s="40">
        <v>3</v>
      </c>
      <c r="I5" s="40">
        <v>4</v>
      </c>
      <c r="J5" s="40">
        <v>5</v>
      </c>
      <c r="K5" s="40">
        <v>6</v>
      </c>
      <c r="L5" s="40">
        <v>7</v>
      </c>
      <c r="M5" s="40">
        <v>8</v>
      </c>
      <c r="N5" s="40">
        <v>9</v>
      </c>
      <c r="O5" s="40">
        <v>10</v>
      </c>
      <c r="P5" s="40">
        <v>11</v>
      </c>
      <c r="Q5" s="40">
        <v>12</v>
      </c>
      <c r="R5" s="40">
        <v>13</v>
      </c>
      <c r="S5" s="40">
        <v>22</v>
      </c>
      <c r="T5" s="40">
        <v>26</v>
      </c>
      <c r="U5" s="153"/>
    </row>
    <row r="6" spans="1:24" ht="3" customHeight="1" thickBot="1" x14ac:dyDescent="0.3"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4" x14ac:dyDescent="0.35">
      <c r="A7" s="157" t="s">
        <v>1</v>
      </c>
      <c r="B7" s="161" t="s">
        <v>118</v>
      </c>
      <c r="C7" s="4" t="s">
        <v>21</v>
      </c>
      <c r="D7" s="4" t="s">
        <v>22</v>
      </c>
      <c r="E7" s="4">
        <v>6</v>
      </c>
      <c r="F7" s="4">
        <v>6</v>
      </c>
      <c r="G7" s="4">
        <v>4</v>
      </c>
      <c r="H7" s="4">
        <v>2</v>
      </c>
      <c r="I7" s="4">
        <v>2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>
        <f>SUM(E7:T7)</f>
        <v>20</v>
      </c>
    </row>
    <row r="8" spans="1:24" x14ac:dyDescent="0.35">
      <c r="A8" s="158"/>
      <c r="B8" s="162"/>
      <c r="C8" s="7" t="s">
        <v>23</v>
      </c>
      <c r="D8" s="7" t="s">
        <v>24</v>
      </c>
      <c r="E8" s="7">
        <v>1</v>
      </c>
      <c r="F8" s="7">
        <v>8</v>
      </c>
      <c r="G8" s="7">
        <v>19</v>
      </c>
      <c r="H8" s="7">
        <v>6</v>
      </c>
      <c r="I8" s="7">
        <v>3</v>
      </c>
      <c r="J8" s="7">
        <v>1</v>
      </c>
      <c r="K8" s="7">
        <v>2</v>
      </c>
      <c r="L8" s="7"/>
      <c r="M8" s="7"/>
      <c r="N8" s="7"/>
      <c r="O8" s="7"/>
      <c r="P8" s="7"/>
      <c r="Q8" s="7"/>
      <c r="R8" s="7"/>
      <c r="S8" s="7"/>
      <c r="T8" s="7"/>
      <c r="U8" s="8">
        <f t="shared" ref="U8:U78" si="0">SUM(E8:T8)</f>
        <v>40</v>
      </c>
    </row>
    <row r="9" spans="1:24" x14ac:dyDescent="0.35">
      <c r="A9" s="158"/>
      <c r="B9" s="162"/>
      <c r="C9" s="7" t="s">
        <v>27</v>
      </c>
      <c r="D9" s="7" t="s">
        <v>28</v>
      </c>
      <c r="E9" s="7">
        <v>2</v>
      </c>
      <c r="F9" s="7">
        <v>1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>
        <f t="shared" si="0"/>
        <v>3</v>
      </c>
    </row>
    <row r="10" spans="1:24" x14ac:dyDescent="0.35">
      <c r="A10" s="158"/>
      <c r="B10" s="162"/>
      <c r="C10" s="163" t="s">
        <v>117</v>
      </c>
      <c r="D10" s="163"/>
      <c r="E10" s="11">
        <f>SUM(E7:E9)</f>
        <v>9</v>
      </c>
      <c r="F10" s="11">
        <f t="shared" ref="F10:U10" si="1">SUM(F7:F9)</f>
        <v>15</v>
      </c>
      <c r="G10" s="11">
        <f t="shared" si="1"/>
        <v>23</v>
      </c>
      <c r="H10" s="11">
        <f t="shared" si="1"/>
        <v>8</v>
      </c>
      <c r="I10" s="11">
        <f t="shared" si="1"/>
        <v>5</v>
      </c>
      <c r="J10" s="11">
        <f t="shared" si="1"/>
        <v>1</v>
      </c>
      <c r="K10" s="11">
        <f t="shared" si="1"/>
        <v>2</v>
      </c>
      <c r="L10" s="11">
        <f t="shared" si="1"/>
        <v>0</v>
      </c>
      <c r="M10" s="11">
        <f t="shared" si="1"/>
        <v>0</v>
      </c>
      <c r="N10" s="11">
        <f t="shared" si="1"/>
        <v>0</v>
      </c>
      <c r="O10" s="11">
        <f t="shared" si="1"/>
        <v>0</v>
      </c>
      <c r="P10" s="11">
        <f t="shared" si="1"/>
        <v>0</v>
      </c>
      <c r="Q10" s="11">
        <f t="shared" si="1"/>
        <v>0</v>
      </c>
      <c r="R10" s="11">
        <f t="shared" si="1"/>
        <v>0</v>
      </c>
      <c r="S10" s="11">
        <f t="shared" si="1"/>
        <v>0</v>
      </c>
      <c r="T10" s="11">
        <f t="shared" si="1"/>
        <v>0</v>
      </c>
      <c r="U10" s="12">
        <f t="shared" si="1"/>
        <v>63</v>
      </c>
    </row>
    <row r="11" spans="1:24" x14ac:dyDescent="0.35">
      <c r="A11" s="158"/>
      <c r="B11" s="162" t="s">
        <v>119</v>
      </c>
      <c r="C11" s="7" t="s">
        <v>30</v>
      </c>
      <c r="D11" s="7" t="s">
        <v>3</v>
      </c>
      <c r="E11" s="7"/>
      <c r="F11" s="7">
        <v>11</v>
      </c>
      <c r="G11" s="7">
        <v>19</v>
      </c>
      <c r="H11" s="7">
        <v>14</v>
      </c>
      <c r="I11" s="7">
        <v>21</v>
      </c>
      <c r="J11" s="7">
        <v>4</v>
      </c>
      <c r="K11" s="7"/>
      <c r="L11" s="7">
        <f t="shared" ref="L11:T11" si="2">SUM(L7:L10)</f>
        <v>0</v>
      </c>
      <c r="M11" s="7">
        <f t="shared" si="2"/>
        <v>0</v>
      </c>
      <c r="N11" s="7">
        <v>1</v>
      </c>
      <c r="O11" s="7">
        <v>1</v>
      </c>
      <c r="P11" s="7">
        <v>1</v>
      </c>
      <c r="Q11" s="7">
        <f t="shared" si="2"/>
        <v>0</v>
      </c>
      <c r="R11" s="7">
        <v>1</v>
      </c>
      <c r="S11" s="7">
        <f t="shared" si="2"/>
        <v>0</v>
      </c>
      <c r="T11" s="7">
        <f t="shared" si="2"/>
        <v>0</v>
      </c>
      <c r="U11" s="8">
        <f t="shared" si="0"/>
        <v>73</v>
      </c>
    </row>
    <row r="12" spans="1:24" x14ac:dyDescent="0.35">
      <c r="A12" s="158"/>
      <c r="B12" s="162"/>
      <c r="C12" s="7" t="s">
        <v>31</v>
      </c>
      <c r="D12" s="7" t="s">
        <v>5</v>
      </c>
      <c r="E12" s="7">
        <v>1</v>
      </c>
      <c r="F12" s="7"/>
      <c r="G12" s="7"/>
      <c r="H12" s="7">
        <v>7</v>
      </c>
      <c r="I12" s="7">
        <v>4</v>
      </c>
      <c r="J12" s="7">
        <v>2</v>
      </c>
      <c r="K12" s="7">
        <v>1</v>
      </c>
      <c r="L12" s="7"/>
      <c r="M12" s="7"/>
      <c r="N12" s="7"/>
      <c r="O12" s="7"/>
      <c r="P12" s="7"/>
      <c r="Q12" s="7"/>
      <c r="R12" s="7"/>
      <c r="S12" s="7"/>
      <c r="T12" s="7"/>
      <c r="U12" s="8">
        <f t="shared" si="0"/>
        <v>15</v>
      </c>
    </row>
    <row r="13" spans="1:24" x14ac:dyDescent="0.35">
      <c r="A13" s="158"/>
      <c r="B13" s="162"/>
      <c r="C13" s="7" t="s">
        <v>32</v>
      </c>
      <c r="D13" s="7" t="s">
        <v>33</v>
      </c>
      <c r="E13" s="7"/>
      <c r="F13" s="7">
        <v>2</v>
      </c>
      <c r="G13" s="7">
        <v>2</v>
      </c>
      <c r="H13" s="7">
        <v>2</v>
      </c>
      <c r="I13" s="7">
        <v>2</v>
      </c>
      <c r="J13" s="7">
        <v>3</v>
      </c>
      <c r="K13" s="7"/>
      <c r="L13" s="7">
        <v>1</v>
      </c>
      <c r="M13" s="7"/>
      <c r="N13" s="7"/>
      <c r="O13" s="7"/>
      <c r="P13" s="7"/>
      <c r="Q13" s="7"/>
      <c r="R13" s="7"/>
      <c r="S13" s="7"/>
      <c r="T13" s="7"/>
      <c r="U13" s="8">
        <f t="shared" si="0"/>
        <v>12</v>
      </c>
    </row>
    <row r="14" spans="1:24" x14ac:dyDescent="0.35">
      <c r="A14" s="158"/>
      <c r="B14" s="162"/>
      <c r="C14" s="7" t="s">
        <v>34</v>
      </c>
      <c r="D14" s="7" t="s">
        <v>10</v>
      </c>
      <c r="E14" s="7"/>
      <c r="F14" s="7">
        <v>2</v>
      </c>
      <c r="G14" s="7"/>
      <c r="H14" s="7">
        <v>1</v>
      </c>
      <c r="I14" s="7">
        <v>2</v>
      </c>
      <c r="J14" s="7">
        <v>1</v>
      </c>
      <c r="K14" s="7">
        <v>1</v>
      </c>
      <c r="L14" s="7"/>
      <c r="M14" s="7"/>
      <c r="N14" s="7"/>
      <c r="O14" s="7"/>
      <c r="P14" s="7"/>
      <c r="Q14" s="7"/>
      <c r="R14" s="7"/>
      <c r="S14" s="7"/>
      <c r="T14" s="7">
        <v>1</v>
      </c>
      <c r="U14" s="8">
        <f t="shared" si="0"/>
        <v>8</v>
      </c>
    </row>
    <row r="15" spans="1:24" x14ac:dyDescent="0.35">
      <c r="A15" s="158"/>
      <c r="B15" s="162"/>
      <c r="C15" s="7" t="s">
        <v>35</v>
      </c>
      <c r="D15" s="7" t="s">
        <v>36</v>
      </c>
      <c r="E15" s="7"/>
      <c r="F15" s="7">
        <v>2</v>
      </c>
      <c r="G15" s="7">
        <v>7</v>
      </c>
      <c r="H15" s="7">
        <v>5</v>
      </c>
      <c r="I15" s="7">
        <v>2</v>
      </c>
      <c r="J15" s="7"/>
      <c r="K15" s="7"/>
      <c r="L15" s="7">
        <v>1</v>
      </c>
      <c r="M15" s="7"/>
      <c r="N15" s="7"/>
      <c r="O15" s="7"/>
      <c r="P15" s="7"/>
      <c r="Q15" s="7"/>
      <c r="R15" s="7"/>
      <c r="S15" s="7"/>
      <c r="T15" s="7"/>
      <c r="U15" s="8">
        <f t="shared" si="0"/>
        <v>17</v>
      </c>
    </row>
    <row r="16" spans="1:24" x14ac:dyDescent="0.35">
      <c r="A16" s="158"/>
      <c r="B16" s="162"/>
      <c r="C16" s="163" t="s">
        <v>117</v>
      </c>
      <c r="D16" s="163"/>
      <c r="E16" s="11">
        <f>SUM(E11:E15)</f>
        <v>1</v>
      </c>
      <c r="F16" s="11">
        <f t="shared" ref="F16:T16" si="3">SUM(F11:F15)</f>
        <v>17</v>
      </c>
      <c r="G16" s="11">
        <f t="shared" si="3"/>
        <v>28</v>
      </c>
      <c r="H16" s="11">
        <f t="shared" si="3"/>
        <v>29</v>
      </c>
      <c r="I16" s="11">
        <f t="shared" si="3"/>
        <v>31</v>
      </c>
      <c r="J16" s="11">
        <f t="shared" si="3"/>
        <v>10</v>
      </c>
      <c r="K16" s="11">
        <f t="shared" si="3"/>
        <v>2</v>
      </c>
      <c r="L16" s="11">
        <f t="shared" si="3"/>
        <v>2</v>
      </c>
      <c r="M16" s="11">
        <f t="shared" si="3"/>
        <v>0</v>
      </c>
      <c r="N16" s="11">
        <f t="shared" si="3"/>
        <v>1</v>
      </c>
      <c r="O16" s="11">
        <f t="shared" si="3"/>
        <v>1</v>
      </c>
      <c r="P16" s="11">
        <f t="shared" si="3"/>
        <v>1</v>
      </c>
      <c r="Q16" s="11">
        <f t="shared" si="3"/>
        <v>0</v>
      </c>
      <c r="R16" s="11">
        <f t="shared" si="3"/>
        <v>1</v>
      </c>
      <c r="S16" s="11">
        <f t="shared" si="3"/>
        <v>0</v>
      </c>
      <c r="T16" s="11">
        <f t="shared" si="3"/>
        <v>1</v>
      </c>
      <c r="U16" s="12">
        <f>SUM(U11:U15)</f>
        <v>125</v>
      </c>
    </row>
    <row r="17" spans="1:21" x14ac:dyDescent="0.35">
      <c r="A17" s="158"/>
      <c r="B17" s="162" t="s">
        <v>116</v>
      </c>
      <c r="C17" s="7" t="s">
        <v>2</v>
      </c>
      <c r="D17" s="7" t="s">
        <v>3</v>
      </c>
      <c r="E17" s="7"/>
      <c r="F17" s="7">
        <v>17</v>
      </c>
      <c r="G17" s="7">
        <v>9</v>
      </c>
      <c r="H17" s="7">
        <v>6</v>
      </c>
      <c r="I17" s="7">
        <v>8</v>
      </c>
      <c r="J17" s="7">
        <v>4</v>
      </c>
      <c r="K17" s="7">
        <v>4</v>
      </c>
      <c r="L17" s="7"/>
      <c r="M17" s="7">
        <v>1</v>
      </c>
      <c r="N17" s="7"/>
      <c r="O17" s="7"/>
      <c r="P17" s="7"/>
      <c r="Q17" s="7"/>
      <c r="R17" s="7"/>
      <c r="S17" s="7"/>
      <c r="T17" s="7"/>
      <c r="U17" s="8">
        <f t="shared" si="0"/>
        <v>49</v>
      </c>
    </row>
    <row r="18" spans="1:21" x14ac:dyDescent="0.35">
      <c r="A18" s="158"/>
      <c r="B18" s="162"/>
      <c r="C18" s="7" t="s">
        <v>4</v>
      </c>
      <c r="D18" s="7" t="s">
        <v>5</v>
      </c>
      <c r="E18" s="7"/>
      <c r="F18" s="7">
        <v>1</v>
      </c>
      <c r="G18" s="7">
        <v>32</v>
      </c>
      <c r="H18" s="7">
        <v>26</v>
      </c>
      <c r="I18" s="7">
        <v>9</v>
      </c>
      <c r="J18" s="7">
        <v>7</v>
      </c>
      <c r="K18" s="7">
        <v>7</v>
      </c>
      <c r="L18" s="7">
        <v>2</v>
      </c>
      <c r="M18" s="7"/>
      <c r="N18" s="7"/>
      <c r="O18" s="7"/>
      <c r="P18" s="7"/>
      <c r="Q18" s="7"/>
      <c r="R18" s="7"/>
      <c r="S18" s="7"/>
      <c r="T18" s="7"/>
      <c r="U18" s="8">
        <f t="shared" si="0"/>
        <v>84</v>
      </c>
    </row>
    <row r="19" spans="1:21" x14ac:dyDescent="0.35">
      <c r="A19" s="158"/>
      <c r="B19" s="162"/>
      <c r="C19" s="7" t="s">
        <v>6</v>
      </c>
      <c r="D19" s="7" t="s">
        <v>3</v>
      </c>
      <c r="E19" s="7"/>
      <c r="F19" s="7"/>
      <c r="G19" s="7">
        <v>9</v>
      </c>
      <c r="H19" s="7">
        <v>6</v>
      </c>
      <c r="I19" s="7">
        <v>2</v>
      </c>
      <c r="J19" s="7">
        <v>4</v>
      </c>
      <c r="K19" s="7">
        <v>3</v>
      </c>
      <c r="L19" s="7">
        <v>1</v>
      </c>
      <c r="M19" s="7"/>
      <c r="N19" s="7"/>
      <c r="O19" s="7"/>
      <c r="P19" s="7"/>
      <c r="Q19" s="7">
        <v>1</v>
      </c>
      <c r="R19" s="7"/>
      <c r="S19" s="7"/>
      <c r="T19" s="7"/>
      <c r="U19" s="8">
        <f t="shared" si="0"/>
        <v>26</v>
      </c>
    </row>
    <row r="20" spans="1:21" x14ac:dyDescent="0.35">
      <c r="A20" s="158"/>
      <c r="B20" s="162"/>
      <c r="C20" s="7" t="s">
        <v>7</v>
      </c>
      <c r="D20" s="7" t="s">
        <v>8</v>
      </c>
      <c r="E20" s="7"/>
      <c r="F20" s="7">
        <v>6</v>
      </c>
      <c r="G20" s="7">
        <v>4</v>
      </c>
      <c r="H20" s="7">
        <v>4</v>
      </c>
      <c r="I20" s="7">
        <v>3</v>
      </c>
      <c r="J20" s="7">
        <v>4</v>
      </c>
      <c r="K20" s="7">
        <v>5</v>
      </c>
      <c r="L20" s="7">
        <v>1</v>
      </c>
      <c r="M20" s="7">
        <v>2</v>
      </c>
      <c r="N20" s="7">
        <v>1</v>
      </c>
      <c r="O20" s="7"/>
      <c r="P20" s="7"/>
      <c r="Q20" s="7"/>
      <c r="R20" s="7"/>
      <c r="S20" s="7"/>
      <c r="T20" s="7"/>
      <c r="U20" s="8">
        <f t="shared" si="0"/>
        <v>30</v>
      </c>
    </row>
    <row r="21" spans="1:21" x14ac:dyDescent="0.35">
      <c r="A21" s="158"/>
      <c r="B21" s="162"/>
      <c r="C21" s="7" t="s">
        <v>9</v>
      </c>
      <c r="D21" s="7" t="s">
        <v>10</v>
      </c>
      <c r="E21" s="7"/>
      <c r="F21" s="7">
        <v>1</v>
      </c>
      <c r="G21" s="7">
        <v>2</v>
      </c>
      <c r="H21" s="7"/>
      <c r="I21" s="7">
        <v>1</v>
      </c>
      <c r="J21" s="7"/>
      <c r="K21" s="7">
        <v>3</v>
      </c>
      <c r="L21" s="7"/>
      <c r="M21" s="7"/>
      <c r="N21" s="7">
        <v>1</v>
      </c>
      <c r="O21" s="7"/>
      <c r="P21" s="7"/>
      <c r="Q21" s="7"/>
      <c r="R21" s="7"/>
      <c r="S21" s="7"/>
      <c r="T21" s="7"/>
      <c r="U21" s="8">
        <f t="shared" si="0"/>
        <v>8</v>
      </c>
    </row>
    <row r="22" spans="1:21" x14ac:dyDescent="0.35">
      <c r="A22" s="158"/>
      <c r="B22" s="162"/>
      <c r="C22" s="7" t="s">
        <v>11</v>
      </c>
      <c r="D22" s="7" t="s">
        <v>12</v>
      </c>
      <c r="E22" s="7"/>
      <c r="F22" s="7">
        <v>22</v>
      </c>
      <c r="G22" s="7">
        <v>5</v>
      </c>
      <c r="H22" s="7">
        <v>4</v>
      </c>
      <c r="I22" s="7">
        <v>1</v>
      </c>
      <c r="J22" s="7">
        <v>2</v>
      </c>
      <c r="K22" s="7">
        <v>3</v>
      </c>
      <c r="L22" s="7"/>
      <c r="M22" s="7"/>
      <c r="N22" s="7">
        <v>1</v>
      </c>
      <c r="O22" s="7"/>
      <c r="P22" s="7"/>
      <c r="Q22" s="7"/>
      <c r="R22" s="7"/>
      <c r="S22" s="7"/>
      <c r="T22" s="7"/>
      <c r="U22" s="8">
        <f t="shared" si="0"/>
        <v>38</v>
      </c>
    </row>
    <row r="23" spans="1:21" x14ac:dyDescent="0.35">
      <c r="A23" s="158"/>
      <c r="B23" s="162"/>
      <c r="C23" s="163" t="s">
        <v>117</v>
      </c>
      <c r="D23" s="163"/>
      <c r="E23" s="11">
        <f>SUM(E17:E22)</f>
        <v>0</v>
      </c>
      <c r="F23" s="11">
        <f t="shared" ref="F23:U23" si="4">SUM(F17:F22)</f>
        <v>47</v>
      </c>
      <c r="G23" s="11">
        <f t="shared" si="4"/>
        <v>61</v>
      </c>
      <c r="H23" s="11">
        <f t="shared" si="4"/>
        <v>46</v>
      </c>
      <c r="I23" s="11">
        <f t="shared" si="4"/>
        <v>24</v>
      </c>
      <c r="J23" s="11">
        <f t="shared" si="4"/>
        <v>21</v>
      </c>
      <c r="K23" s="11">
        <f t="shared" si="4"/>
        <v>25</v>
      </c>
      <c r="L23" s="11">
        <f t="shared" si="4"/>
        <v>4</v>
      </c>
      <c r="M23" s="11">
        <f t="shared" si="4"/>
        <v>3</v>
      </c>
      <c r="N23" s="11">
        <f t="shared" si="4"/>
        <v>3</v>
      </c>
      <c r="O23" s="11">
        <f t="shared" si="4"/>
        <v>0</v>
      </c>
      <c r="P23" s="11">
        <f t="shared" si="4"/>
        <v>0</v>
      </c>
      <c r="Q23" s="11">
        <f t="shared" si="4"/>
        <v>1</v>
      </c>
      <c r="R23" s="11">
        <f t="shared" si="4"/>
        <v>0</v>
      </c>
      <c r="S23" s="11">
        <f t="shared" si="4"/>
        <v>0</v>
      </c>
      <c r="T23" s="11">
        <f t="shared" si="4"/>
        <v>0</v>
      </c>
      <c r="U23" s="12">
        <f t="shared" si="4"/>
        <v>235</v>
      </c>
    </row>
    <row r="24" spans="1:21" x14ac:dyDescent="0.35">
      <c r="A24" s="158"/>
      <c r="B24" s="162" t="s">
        <v>122</v>
      </c>
      <c r="C24" s="7" t="s">
        <v>13</v>
      </c>
      <c r="D24" s="7" t="s">
        <v>14</v>
      </c>
      <c r="E24" s="7">
        <v>2</v>
      </c>
      <c r="F24" s="7">
        <v>2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>
        <f t="shared" si="0"/>
        <v>4</v>
      </c>
    </row>
    <row r="25" spans="1:21" x14ac:dyDescent="0.35">
      <c r="A25" s="158"/>
      <c r="B25" s="162"/>
      <c r="C25" s="7" t="s">
        <v>15</v>
      </c>
      <c r="D25" s="7" t="s">
        <v>16</v>
      </c>
      <c r="E25" s="7">
        <v>4</v>
      </c>
      <c r="F25" s="7">
        <v>30</v>
      </c>
      <c r="G25" s="7">
        <v>2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8">
        <f t="shared" si="0"/>
        <v>36</v>
      </c>
    </row>
    <row r="26" spans="1:21" x14ac:dyDescent="0.35">
      <c r="A26" s="158"/>
      <c r="B26" s="162"/>
      <c r="C26" s="7" t="s">
        <v>19</v>
      </c>
      <c r="D26" s="7" t="s">
        <v>20</v>
      </c>
      <c r="E26" s="7"/>
      <c r="F26" s="7">
        <v>13</v>
      </c>
      <c r="G26" s="7">
        <v>1</v>
      </c>
      <c r="H26" s="7">
        <v>1</v>
      </c>
      <c r="I26" s="7"/>
      <c r="J26" s="7"/>
      <c r="K26" s="7"/>
      <c r="L26" s="7"/>
      <c r="M26" s="7"/>
      <c r="N26" s="7"/>
      <c r="O26" s="7"/>
      <c r="P26" s="7"/>
      <c r="Q26" s="7"/>
      <c r="R26" s="7">
        <v>1</v>
      </c>
      <c r="S26" s="7"/>
      <c r="T26" s="7"/>
      <c r="U26" s="8">
        <f t="shared" si="0"/>
        <v>16</v>
      </c>
    </row>
    <row r="27" spans="1:21" x14ac:dyDescent="0.35">
      <c r="A27" s="158"/>
      <c r="B27" s="162"/>
      <c r="C27" s="163" t="s">
        <v>117</v>
      </c>
      <c r="D27" s="163"/>
      <c r="E27" s="11">
        <f>SUM(E24:E26)</f>
        <v>6</v>
      </c>
      <c r="F27" s="11">
        <f t="shared" ref="F27:U27" si="5">SUM(F24:F26)</f>
        <v>45</v>
      </c>
      <c r="G27" s="11">
        <f t="shared" si="5"/>
        <v>3</v>
      </c>
      <c r="H27" s="11">
        <f t="shared" si="5"/>
        <v>1</v>
      </c>
      <c r="I27" s="11">
        <f t="shared" si="5"/>
        <v>0</v>
      </c>
      <c r="J27" s="11">
        <f t="shared" si="5"/>
        <v>0</v>
      </c>
      <c r="K27" s="11">
        <f t="shared" si="5"/>
        <v>0</v>
      </c>
      <c r="L27" s="11">
        <f t="shared" si="5"/>
        <v>0</v>
      </c>
      <c r="M27" s="11">
        <f t="shared" si="5"/>
        <v>0</v>
      </c>
      <c r="N27" s="11">
        <f t="shared" si="5"/>
        <v>0</v>
      </c>
      <c r="O27" s="11">
        <f t="shared" si="5"/>
        <v>0</v>
      </c>
      <c r="P27" s="11">
        <f t="shared" si="5"/>
        <v>0</v>
      </c>
      <c r="Q27" s="11">
        <f t="shared" si="5"/>
        <v>0</v>
      </c>
      <c r="R27" s="11">
        <f t="shared" si="5"/>
        <v>1</v>
      </c>
      <c r="S27" s="11">
        <f t="shared" si="5"/>
        <v>0</v>
      </c>
      <c r="T27" s="11">
        <f t="shared" si="5"/>
        <v>0</v>
      </c>
      <c r="U27" s="12">
        <f t="shared" si="5"/>
        <v>56</v>
      </c>
    </row>
    <row r="28" spans="1:21" ht="15" thickBot="1" x14ac:dyDescent="0.4">
      <c r="A28" s="159"/>
      <c r="B28" s="160" t="s">
        <v>117</v>
      </c>
      <c r="C28" s="160"/>
      <c r="D28" s="160"/>
      <c r="E28" s="9">
        <f>SUM(E27,E23,E16,E10)</f>
        <v>16</v>
      </c>
      <c r="F28" s="9">
        <f t="shared" ref="F28:U28" si="6">SUM(F27,F23,F16,F10)</f>
        <v>124</v>
      </c>
      <c r="G28" s="9">
        <f t="shared" si="6"/>
        <v>115</v>
      </c>
      <c r="H28" s="9">
        <f t="shared" si="6"/>
        <v>84</v>
      </c>
      <c r="I28" s="9">
        <f t="shared" si="6"/>
        <v>60</v>
      </c>
      <c r="J28" s="9">
        <f t="shared" si="6"/>
        <v>32</v>
      </c>
      <c r="K28" s="9">
        <f t="shared" si="6"/>
        <v>29</v>
      </c>
      <c r="L28" s="9">
        <f t="shared" si="6"/>
        <v>6</v>
      </c>
      <c r="M28" s="9">
        <f t="shared" si="6"/>
        <v>3</v>
      </c>
      <c r="N28" s="9">
        <f t="shared" si="6"/>
        <v>4</v>
      </c>
      <c r="O28" s="9">
        <f t="shared" si="6"/>
        <v>1</v>
      </c>
      <c r="P28" s="9">
        <f t="shared" si="6"/>
        <v>1</v>
      </c>
      <c r="Q28" s="9">
        <f t="shared" si="6"/>
        <v>1</v>
      </c>
      <c r="R28" s="9">
        <f t="shared" si="6"/>
        <v>2</v>
      </c>
      <c r="S28" s="9">
        <f t="shared" si="6"/>
        <v>0</v>
      </c>
      <c r="T28" s="9">
        <f t="shared" si="6"/>
        <v>1</v>
      </c>
      <c r="U28" s="10">
        <f t="shared" si="6"/>
        <v>479</v>
      </c>
    </row>
    <row r="29" spans="1:21" ht="3" customHeight="1" thickBot="1" x14ac:dyDescent="0.3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x14ac:dyDescent="0.35">
      <c r="A30" s="157" t="s">
        <v>37</v>
      </c>
      <c r="B30" s="161" t="s">
        <v>118</v>
      </c>
      <c r="C30" s="4" t="s">
        <v>62</v>
      </c>
      <c r="D30" s="4" t="s">
        <v>63</v>
      </c>
      <c r="E30" s="4"/>
      <c r="F30" s="4">
        <v>2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5">
        <f t="shared" si="0"/>
        <v>2</v>
      </c>
    </row>
    <row r="31" spans="1:21" x14ac:dyDescent="0.35">
      <c r="A31" s="158"/>
      <c r="B31" s="162"/>
      <c r="C31" s="7" t="s">
        <v>64</v>
      </c>
      <c r="D31" s="7" t="s">
        <v>65</v>
      </c>
      <c r="E31" s="7">
        <v>1</v>
      </c>
      <c r="F31" s="7">
        <v>1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8">
        <f t="shared" si="0"/>
        <v>2</v>
      </c>
    </row>
    <row r="32" spans="1:21" x14ac:dyDescent="0.35">
      <c r="A32" s="158"/>
      <c r="B32" s="162"/>
      <c r="C32" s="7" t="s">
        <v>66</v>
      </c>
      <c r="D32" s="7" t="s">
        <v>67</v>
      </c>
      <c r="E32" s="7">
        <v>1</v>
      </c>
      <c r="F32" s="7">
        <v>2</v>
      </c>
      <c r="G32" s="7">
        <v>4</v>
      </c>
      <c r="H32" s="7"/>
      <c r="I32" s="7">
        <v>1</v>
      </c>
      <c r="J32" s="7">
        <v>1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8">
        <f t="shared" si="0"/>
        <v>9</v>
      </c>
    </row>
    <row r="33" spans="1:21" x14ac:dyDescent="0.35">
      <c r="A33" s="158"/>
      <c r="B33" s="162"/>
      <c r="C33" s="163" t="s">
        <v>117</v>
      </c>
      <c r="D33" s="163"/>
      <c r="E33" s="11">
        <f>SUM(E30:E32)</f>
        <v>2</v>
      </c>
      <c r="F33" s="11">
        <f t="shared" ref="F33:T33" si="7">SUM(F30:F32)</f>
        <v>5</v>
      </c>
      <c r="G33" s="11">
        <f t="shared" si="7"/>
        <v>4</v>
      </c>
      <c r="H33" s="11">
        <f t="shared" si="7"/>
        <v>0</v>
      </c>
      <c r="I33" s="11">
        <f t="shared" si="7"/>
        <v>1</v>
      </c>
      <c r="J33" s="11">
        <f t="shared" si="7"/>
        <v>1</v>
      </c>
      <c r="K33" s="11">
        <f t="shared" si="7"/>
        <v>0</v>
      </c>
      <c r="L33" s="11">
        <f t="shared" si="7"/>
        <v>0</v>
      </c>
      <c r="M33" s="11">
        <f t="shared" si="7"/>
        <v>0</v>
      </c>
      <c r="N33" s="11">
        <f t="shared" si="7"/>
        <v>0</v>
      </c>
      <c r="O33" s="11">
        <f t="shared" si="7"/>
        <v>0</v>
      </c>
      <c r="P33" s="11">
        <f t="shared" si="7"/>
        <v>0</v>
      </c>
      <c r="Q33" s="11">
        <f t="shared" si="7"/>
        <v>0</v>
      </c>
      <c r="R33" s="11">
        <f t="shared" si="7"/>
        <v>0</v>
      </c>
      <c r="S33" s="11">
        <f t="shared" si="7"/>
        <v>0</v>
      </c>
      <c r="T33" s="11">
        <f t="shared" si="7"/>
        <v>0</v>
      </c>
      <c r="U33" s="12">
        <f t="shared" ref="U33" si="8">SUM(U30:U32)</f>
        <v>13</v>
      </c>
    </row>
    <row r="34" spans="1:21" x14ac:dyDescent="0.35">
      <c r="A34" s="158"/>
      <c r="B34" s="162" t="s">
        <v>119</v>
      </c>
      <c r="C34" s="7" t="s">
        <v>71</v>
      </c>
      <c r="D34" s="7" t="s">
        <v>39</v>
      </c>
      <c r="E34" s="7"/>
      <c r="F34" s="7">
        <v>11</v>
      </c>
      <c r="G34" s="7">
        <v>3</v>
      </c>
      <c r="H34" s="7">
        <v>4</v>
      </c>
      <c r="I34" s="7">
        <v>4</v>
      </c>
      <c r="J34" s="7">
        <v>2</v>
      </c>
      <c r="K34" s="7">
        <v>3</v>
      </c>
      <c r="L34" s="7"/>
      <c r="M34" s="7">
        <v>1</v>
      </c>
      <c r="N34" s="7"/>
      <c r="O34" s="7"/>
      <c r="P34" s="7"/>
      <c r="Q34" s="7"/>
      <c r="R34" s="7"/>
      <c r="S34" s="7"/>
      <c r="T34" s="7"/>
      <c r="U34" s="8">
        <f t="shared" si="0"/>
        <v>28</v>
      </c>
    </row>
    <row r="35" spans="1:21" x14ac:dyDescent="0.35">
      <c r="A35" s="158"/>
      <c r="B35" s="162"/>
      <c r="C35" s="7" t="s">
        <v>72</v>
      </c>
      <c r="D35" s="7" t="s">
        <v>41</v>
      </c>
      <c r="E35" s="7"/>
      <c r="F35" s="7">
        <v>4</v>
      </c>
      <c r="G35" s="7">
        <v>7</v>
      </c>
      <c r="H35" s="7">
        <v>6</v>
      </c>
      <c r="I35" s="7">
        <v>4</v>
      </c>
      <c r="J35" s="7">
        <v>2</v>
      </c>
      <c r="K35" s="7">
        <v>2</v>
      </c>
      <c r="L35" s="7">
        <v>1</v>
      </c>
      <c r="M35" s="7"/>
      <c r="N35" s="7">
        <v>1</v>
      </c>
      <c r="O35" s="7"/>
      <c r="P35" s="7">
        <v>1</v>
      </c>
      <c r="Q35" s="7"/>
      <c r="R35" s="7"/>
      <c r="S35" s="7"/>
      <c r="T35" s="7"/>
      <c r="U35" s="8">
        <f t="shared" si="0"/>
        <v>28</v>
      </c>
    </row>
    <row r="36" spans="1:21" x14ac:dyDescent="0.35">
      <c r="A36" s="158"/>
      <c r="B36" s="162"/>
      <c r="C36" s="7" t="s">
        <v>73</v>
      </c>
      <c r="D36" s="7" t="s">
        <v>74</v>
      </c>
      <c r="E36" s="7"/>
      <c r="F36" s="7">
        <v>3</v>
      </c>
      <c r="G36" s="7"/>
      <c r="H36" s="7">
        <v>1</v>
      </c>
      <c r="I36" s="7">
        <v>3</v>
      </c>
      <c r="J36" s="7"/>
      <c r="K36" s="7"/>
      <c r="L36" s="7">
        <v>1</v>
      </c>
      <c r="M36" s="7"/>
      <c r="N36" s="7"/>
      <c r="O36" s="7"/>
      <c r="P36" s="7"/>
      <c r="Q36" s="7"/>
      <c r="R36" s="7"/>
      <c r="S36" s="7"/>
      <c r="T36" s="7"/>
      <c r="U36" s="8">
        <f t="shared" si="0"/>
        <v>8</v>
      </c>
    </row>
    <row r="37" spans="1:21" x14ac:dyDescent="0.35">
      <c r="A37" s="158"/>
      <c r="B37" s="162"/>
      <c r="C37" s="7" t="s">
        <v>75</v>
      </c>
      <c r="D37" s="7" t="s">
        <v>45</v>
      </c>
      <c r="E37" s="7"/>
      <c r="F37" s="7">
        <v>2</v>
      </c>
      <c r="G37" s="7">
        <v>9</v>
      </c>
      <c r="H37" s="7">
        <v>3</v>
      </c>
      <c r="I37" s="7">
        <v>6</v>
      </c>
      <c r="J37" s="7">
        <v>6</v>
      </c>
      <c r="K37" s="7">
        <v>3</v>
      </c>
      <c r="L37" s="7"/>
      <c r="M37" s="7">
        <v>1</v>
      </c>
      <c r="N37" s="7"/>
      <c r="O37" s="7"/>
      <c r="P37" s="7"/>
      <c r="Q37" s="7"/>
      <c r="R37" s="7"/>
      <c r="S37" s="7"/>
      <c r="T37" s="7"/>
      <c r="U37" s="8">
        <f t="shared" si="0"/>
        <v>30</v>
      </c>
    </row>
    <row r="38" spans="1:21" x14ac:dyDescent="0.35">
      <c r="A38" s="158"/>
      <c r="B38" s="162"/>
      <c r="C38" s="7" t="s">
        <v>76</v>
      </c>
      <c r="D38" s="7" t="s">
        <v>47</v>
      </c>
      <c r="E38" s="7"/>
      <c r="F38" s="7">
        <v>4</v>
      </c>
      <c r="G38" s="7">
        <v>4</v>
      </c>
      <c r="H38" s="7">
        <v>2</v>
      </c>
      <c r="I38" s="7">
        <v>3</v>
      </c>
      <c r="J38" s="7">
        <v>2</v>
      </c>
      <c r="K38" s="7">
        <v>4</v>
      </c>
      <c r="L38" s="7"/>
      <c r="M38" s="7">
        <v>1</v>
      </c>
      <c r="N38" s="7"/>
      <c r="O38" s="7"/>
      <c r="P38" s="7"/>
      <c r="Q38" s="7"/>
      <c r="R38" s="7"/>
      <c r="S38" s="7"/>
      <c r="T38" s="7"/>
      <c r="U38" s="8">
        <f t="shared" si="0"/>
        <v>20</v>
      </c>
    </row>
    <row r="39" spans="1:21" x14ac:dyDescent="0.35">
      <c r="A39" s="158"/>
      <c r="B39" s="162"/>
      <c r="C39" s="7" t="s">
        <v>77</v>
      </c>
      <c r="D39" s="7" t="s">
        <v>78</v>
      </c>
      <c r="E39" s="7"/>
      <c r="F39" s="7">
        <v>3</v>
      </c>
      <c r="G39" s="7"/>
      <c r="H39" s="7">
        <v>2</v>
      </c>
      <c r="I39" s="7">
        <v>2</v>
      </c>
      <c r="J39" s="7"/>
      <c r="K39" s="7">
        <v>2</v>
      </c>
      <c r="L39" s="7">
        <v>2</v>
      </c>
      <c r="M39" s="7"/>
      <c r="N39" s="7"/>
      <c r="O39" s="7"/>
      <c r="P39" s="7"/>
      <c r="Q39" s="7"/>
      <c r="R39" s="7"/>
      <c r="S39" s="7"/>
      <c r="T39" s="7"/>
      <c r="U39" s="8">
        <f t="shared" si="0"/>
        <v>11</v>
      </c>
    </row>
    <row r="40" spans="1:21" x14ac:dyDescent="0.35">
      <c r="A40" s="158"/>
      <c r="B40" s="162"/>
      <c r="C40" s="163" t="s">
        <v>117</v>
      </c>
      <c r="D40" s="163"/>
      <c r="E40" s="11">
        <f>SUM(E34:E39)</f>
        <v>0</v>
      </c>
      <c r="F40" s="11">
        <f t="shared" ref="F40:S40" si="9">SUM(F34:F39)</f>
        <v>27</v>
      </c>
      <c r="G40" s="11">
        <f t="shared" si="9"/>
        <v>23</v>
      </c>
      <c r="H40" s="11">
        <f t="shared" si="9"/>
        <v>18</v>
      </c>
      <c r="I40" s="11">
        <f t="shared" si="9"/>
        <v>22</v>
      </c>
      <c r="J40" s="11">
        <f t="shared" si="9"/>
        <v>12</v>
      </c>
      <c r="K40" s="11">
        <f t="shared" si="9"/>
        <v>14</v>
      </c>
      <c r="L40" s="11">
        <f t="shared" si="9"/>
        <v>4</v>
      </c>
      <c r="M40" s="11">
        <f t="shared" si="9"/>
        <v>3</v>
      </c>
      <c r="N40" s="11">
        <f t="shared" si="9"/>
        <v>1</v>
      </c>
      <c r="O40" s="11">
        <f t="shared" si="9"/>
        <v>0</v>
      </c>
      <c r="P40" s="11">
        <f t="shared" si="9"/>
        <v>1</v>
      </c>
      <c r="Q40" s="11">
        <f t="shared" si="9"/>
        <v>0</v>
      </c>
      <c r="R40" s="11">
        <f t="shared" si="9"/>
        <v>0</v>
      </c>
      <c r="S40" s="11">
        <f t="shared" si="9"/>
        <v>0</v>
      </c>
      <c r="T40" s="11">
        <f>SUM(T34:T39)</f>
        <v>0</v>
      </c>
      <c r="U40" s="12">
        <f t="shared" si="0"/>
        <v>125</v>
      </c>
    </row>
    <row r="41" spans="1:21" x14ac:dyDescent="0.35">
      <c r="A41" s="158"/>
      <c r="B41" s="162" t="s">
        <v>116</v>
      </c>
      <c r="C41" s="7" t="s">
        <v>38</v>
      </c>
      <c r="D41" s="7" t="s">
        <v>39</v>
      </c>
      <c r="E41" s="7"/>
      <c r="F41" s="7">
        <v>9</v>
      </c>
      <c r="G41" s="7">
        <v>9</v>
      </c>
      <c r="H41" s="7">
        <v>6</v>
      </c>
      <c r="I41" s="7">
        <v>4</v>
      </c>
      <c r="J41" s="7">
        <v>4</v>
      </c>
      <c r="K41" s="7">
        <v>1</v>
      </c>
      <c r="L41" s="7">
        <v>3</v>
      </c>
      <c r="M41" s="7">
        <v>1</v>
      </c>
      <c r="N41" s="7"/>
      <c r="O41" s="7"/>
      <c r="P41" s="7"/>
      <c r="Q41" s="7">
        <v>1</v>
      </c>
      <c r="R41" s="7"/>
      <c r="S41" s="7"/>
      <c r="T41" s="7"/>
      <c r="U41" s="8">
        <f t="shared" si="0"/>
        <v>38</v>
      </c>
    </row>
    <row r="42" spans="1:21" x14ac:dyDescent="0.35">
      <c r="A42" s="158"/>
      <c r="B42" s="162"/>
      <c r="C42" s="7" t="s">
        <v>40</v>
      </c>
      <c r="D42" s="7" t="s">
        <v>41</v>
      </c>
      <c r="E42" s="7"/>
      <c r="F42" s="7"/>
      <c r="G42" s="7">
        <v>8</v>
      </c>
      <c r="H42" s="7">
        <v>11</v>
      </c>
      <c r="I42" s="7">
        <v>1</v>
      </c>
      <c r="J42" s="7">
        <v>3</v>
      </c>
      <c r="K42" s="7">
        <v>1</v>
      </c>
      <c r="L42" s="7">
        <v>2</v>
      </c>
      <c r="M42" s="7">
        <v>1</v>
      </c>
      <c r="N42" s="7">
        <v>1</v>
      </c>
      <c r="O42" s="7"/>
      <c r="P42" s="7"/>
      <c r="Q42" s="7"/>
      <c r="R42" s="7"/>
      <c r="S42" s="7"/>
      <c r="T42" s="7"/>
      <c r="U42" s="8">
        <f t="shared" si="0"/>
        <v>28</v>
      </c>
    </row>
    <row r="43" spans="1:21" x14ac:dyDescent="0.35">
      <c r="A43" s="158"/>
      <c r="B43" s="162"/>
      <c r="C43" s="7" t="s">
        <v>42</v>
      </c>
      <c r="D43" s="7" t="s">
        <v>43</v>
      </c>
      <c r="E43" s="7"/>
      <c r="F43" s="7">
        <v>1</v>
      </c>
      <c r="G43" s="7">
        <v>1</v>
      </c>
      <c r="H43" s="7">
        <v>2</v>
      </c>
      <c r="I43" s="7">
        <v>3</v>
      </c>
      <c r="J43" s="7"/>
      <c r="K43" s="7"/>
      <c r="L43" s="7"/>
      <c r="M43" s="7">
        <v>1</v>
      </c>
      <c r="N43" s="7"/>
      <c r="O43" s="7"/>
      <c r="P43" s="7">
        <v>1</v>
      </c>
      <c r="Q43" s="7"/>
      <c r="R43" s="7"/>
      <c r="S43" s="7"/>
      <c r="T43" s="7"/>
      <c r="U43" s="8">
        <f t="shared" si="0"/>
        <v>9</v>
      </c>
    </row>
    <row r="44" spans="1:21" x14ac:dyDescent="0.35">
      <c r="A44" s="158"/>
      <c r="B44" s="162"/>
      <c r="C44" s="7" t="s">
        <v>44</v>
      </c>
      <c r="D44" s="7" t="s">
        <v>45</v>
      </c>
      <c r="E44" s="7"/>
      <c r="F44" s="7">
        <v>5</v>
      </c>
      <c r="G44" s="7">
        <v>8</v>
      </c>
      <c r="H44" s="7">
        <v>4</v>
      </c>
      <c r="I44" s="7">
        <v>2</v>
      </c>
      <c r="J44" s="7"/>
      <c r="K44" s="7"/>
      <c r="L44" s="7">
        <v>5</v>
      </c>
      <c r="M44" s="7">
        <v>1</v>
      </c>
      <c r="N44" s="7"/>
      <c r="O44" s="7"/>
      <c r="P44" s="7"/>
      <c r="Q44" s="7"/>
      <c r="R44" s="7"/>
      <c r="S44" s="7"/>
      <c r="T44" s="7"/>
      <c r="U44" s="8">
        <f t="shared" si="0"/>
        <v>25</v>
      </c>
    </row>
    <row r="45" spans="1:21" x14ac:dyDescent="0.35">
      <c r="A45" s="158"/>
      <c r="B45" s="162"/>
      <c r="C45" s="7" t="s">
        <v>46</v>
      </c>
      <c r="D45" s="7" t="s">
        <v>47</v>
      </c>
      <c r="E45" s="7"/>
      <c r="F45" s="7">
        <v>7</v>
      </c>
      <c r="G45" s="7">
        <v>10</v>
      </c>
      <c r="H45" s="7">
        <v>10</v>
      </c>
      <c r="I45" s="7">
        <v>10</v>
      </c>
      <c r="J45" s="7">
        <v>6</v>
      </c>
      <c r="K45" s="7">
        <v>3</v>
      </c>
      <c r="L45" s="7">
        <v>3</v>
      </c>
      <c r="M45" s="7">
        <v>3</v>
      </c>
      <c r="N45" s="7">
        <v>1</v>
      </c>
      <c r="O45" s="7">
        <v>2</v>
      </c>
      <c r="P45" s="7">
        <v>1</v>
      </c>
      <c r="Q45" s="7"/>
      <c r="R45" s="7"/>
      <c r="S45" s="7"/>
      <c r="T45" s="7"/>
      <c r="U45" s="8">
        <f t="shared" si="0"/>
        <v>56</v>
      </c>
    </row>
    <row r="46" spans="1:21" x14ac:dyDescent="0.35">
      <c r="A46" s="158"/>
      <c r="B46" s="162"/>
      <c r="C46" s="7" t="s">
        <v>48</v>
      </c>
      <c r="D46" s="7" t="s">
        <v>49</v>
      </c>
      <c r="E46" s="7"/>
      <c r="F46" s="7">
        <v>5</v>
      </c>
      <c r="G46" s="7">
        <v>1</v>
      </c>
      <c r="H46" s="7">
        <v>1</v>
      </c>
      <c r="I46" s="7">
        <v>2</v>
      </c>
      <c r="J46" s="7">
        <v>2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8">
        <f t="shared" si="0"/>
        <v>11</v>
      </c>
    </row>
    <row r="47" spans="1:21" x14ac:dyDescent="0.35">
      <c r="A47" s="158"/>
      <c r="B47" s="162"/>
      <c r="C47" s="7" t="s">
        <v>50</v>
      </c>
      <c r="D47" s="7" t="s">
        <v>51</v>
      </c>
      <c r="E47" s="7"/>
      <c r="F47" s="7">
        <v>1</v>
      </c>
      <c r="G47" s="7">
        <v>3</v>
      </c>
      <c r="H47" s="7"/>
      <c r="I47" s="7">
        <v>9</v>
      </c>
      <c r="J47" s="7">
        <v>1</v>
      </c>
      <c r="K47" s="7">
        <v>2</v>
      </c>
      <c r="L47" s="7">
        <v>1</v>
      </c>
      <c r="M47" s="7"/>
      <c r="N47" s="7"/>
      <c r="O47" s="7"/>
      <c r="P47" s="7"/>
      <c r="Q47" s="7"/>
      <c r="R47" s="7"/>
      <c r="S47" s="7"/>
      <c r="T47" s="7"/>
      <c r="U47" s="8">
        <f t="shared" si="0"/>
        <v>17</v>
      </c>
    </row>
    <row r="48" spans="1:21" x14ac:dyDescent="0.35">
      <c r="A48" s="158"/>
      <c r="B48" s="162"/>
      <c r="C48" s="163" t="s">
        <v>117</v>
      </c>
      <c r="D48" s="163"/>
      <c r="E48" s="11">
        <f>SUM(E41:E47)</f>
        <v>0</v>
      </c>
      <c r="F48" s="11">
        <f t="shared" ref="F48:U48" si="10">SUM(F41:F47)</f>
        <v>28</v>
      </c>
      <c r="G48" s="11">
        <f t="shared" si="10"/>
        <v>40</v>
      </c>
      <c r="H48" s="11">
        <f t="shared" si="10"/>
        <v>34</v>
      </c>
      <c r="I48" s="11">
        <f t="shared" si="10"/>
        <v>31</v>
      </c>
      <c r="J48" s="11">
        <f t="shared" si="10"/>
        <v>16</v>
      </c>
      <c r="K48" s="11">
        <f t="shared" si="10"/>
        <v>7</v>
      </c>
      <c r="L48" s="11">
        <f t="shared" si="10"/>
        <v>14</v>
      </c>
      <c r="M48" s="11">
        <f t="shared" si="10"/>
        <v>7</v>
      </c>
      <c r="N48" s="11">
        <f t="shared" si="10"/>
        <v>2</v>
      </c>
      <c r="O48" s="11">
        <f t="shared" si="10"/>
        <v>2</v>
      </c>
      <c r="P48" s="11">
        <f t="shared" si="10"/>
        <v>2</v>
      </c>
      <c r="Q48" s="11">
        <f t="shared" si="10"/>
        <v>1</v>
      </c>
      <c r="R48" s="11">
        <f t="shared" si="10"/>
        <v>0</v>
      </c>
      <c r="S48" s="11">
        <f t="shared" si="10"/>
        <v>0</v>
      </c>
      <c r="T48" s="11">
        <f t="shared" si="10"/>
        <v>0</v>
      </c>
      <c r="U48" s="12">
        <f t="shared" si="10"/>
        <v>184</v>
      </c>
    </row>
    <row r="49" spans="1:21" x14ac:dyDescent="0.35">
      <c r="A49" s="158"/>
      <c r="B49" s="162" t="s">
        <v>122</v>
      </c>
      <c r="C49" s="7" t="s">
        <v>52</v>
      </c>
      <c r="D49" s="7" t="s">
        <v>53</v>
      </c>
      <c r="E49" s="7">
        <v>5</v>
      </c>
      <c r="F49" s="7"/>
      <c r="G49" s="7">
        <v>1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8">
        <f t="shared" si="0"/>
        <v>6</v>
      </c>
    </row>
    <row r="50" spans="1:21" x14ac:dyDescent="0.35">
      <c r="A50" s="158"/>
      <c r="B50" s="162"/>
      <c r="C50" s="7" t="s">
        <v>54</v>
      </c>
      <c r="D50" s="7" t="s">
        <v>55</v>
      </c>
      <c r="E50" s="7">
        <v>5</v>
      </c>
      <c r="F50" s="7">
        <v>7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8">
        <f t="shared" si="0"/>
        <v>12</v>
      </c>
    </row>
    <row r="51" spans="1:21" x14ac:dyDescent="0.35">
      <c r="A51" s="158"/>
      <c r="B51" s="162"/>
      <c r="C51" s="7" t="s">
        <v>56</v>
      </c>
      <c r="D51" s="7" t="s">
        <v>57</v>
      </c>
      <c r="E51" s="7">
        <v>2</v>
      </c>
      <c r="F51" s="7">
        <v>9</v>
      </c>
      <c r="G51" s="7"/>
      <c r="H51" s="7"/>
      <c r="I51" s="7"/>
      <c r="J51" s="7">
        <v>1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8">
        <f t="shared" si="0"/>
        <v>12</v>
      </c>
    </row>
    <row r="52" spans="1:21" x14ac:dyDescent="0.35">
      <c r="A52" s="158"/>
      <c r="B52" s="162"/>
      <c r="C52" s="7" t="s">
        <v>58</v>
      </c>
      <c r="D52" s="7" t="s">
        <v>59</v>
      </c>
      <c r="E52" s="7">
        <v>7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8">
        <f t="shared" si="0"/>
        <v>7</v>
      </c>
    </row>
    <row r="53" spans="1:21" x14ac:dyDescent="0.35">
      <c r="A53" s="158"/>
      <c r="B53" s="162"/>
      <c r="C53" s="163" t="s">
        <v>117</v>
      </c>
      <c r="D53" s="163"/>
      <c r="E53" s="11">
        <f>SUM(E49:E52)</f>
        <v>19</v>
      </c>
      <c r="F53" s="11">
        <f t="shared" ref="F53:T53" si="11">SUM(F49:F52)</f>
        <v>16</v>
      </c>
      <c r="G53" s="11">
        <f t="shared" si="11"/>
        <v>1</v>
      </c>
      <c r="H53" s="11">
        <f t="shared" si="11"/>
        <v>0</v>
      </c>
      <c r="I53" s="11">
        <f t="shared" si="11"/>
        <v>0</v>
      </c>
      <c r="J53" s="11">
        <f t="shared" si="11"/>
        <v>1</v>
      </c>
      <c r="K53" s="11">
        <f t="shared" si="11"/>
        <v>0</v>
      </c>
      <c r="L53" s="11">
        <f t="shared" si="11"/>
        <v>0</v>
      </c>
      <c r="M53" s="11">
        <f t="shared" si="11"/>
        <v>0</v>
      </c>
      <c r="N53" s="11">
        <f t="shared" si="11"/>
        <v>0</v>
      </c>
      <c r="O53" s="11">
        <f t="shared" si="11"/>
        <v>0</v>
      </c>
      <c r="P53" s="11">
        <f t="shared" si="11"/>
        <v>0</v>
      </c>
      <c r="Q53" s="11">
        <f t="shared" si="11"/>
        <v>0</v>
      </c>
      <c r="R53" s="11">
        <f t="shared" si="11"/>
        <v>0</v>
      </c>
      <c r="S53" s="11">
        <f t="shared" si="11"/>
        <v>0</v>
      </c>
      <c r="T53" s="11">
        <f t="shared" si="11"/>
        <v>0</v>
      </c>
      <c r="U53" s="12">
        <f t="shared" si="0"/>
        <v>37</v>
      </c>
    </row>
    <row r="54" spans="1:21" ht="15" thickBot="1" x14ac:dyDescent="0.4">
      <c r="A54" s="159"/>
      <c r="B54" s="160" t="s">
        <v>117</v>
      </c>
      <c r="C54" s="160"/>
      <c r="D54" s="160"/>
      <c r="E54" s="9">
        <f>SUM(E53,E48,E40,E33)</f>
        <v>21</v>
      </c>
      <c r="F54" s="9">
        <f t="shared" ref="F54:U54" si="12">SUM(F53,F48,F40,F33)</f>
        <v>76</v>
      </c>
      <c r="G54" s="9">
        <f t="shared" si="12"/>
        <v>68</v>
      </c>
      <c r="H54" s="9">
        <f t="shared" si="12"/>
        <v>52</v>
      </c>
      <c r="I54" s="9">
        <f t="shared" si="12"/>
        <v>54</v>
      </c>
      <c r="J54" s="9">
        <f t="shared" si="12"/>
        <v>30</v>
      </c>
      <c r="K54" s="9">
        <f t="shared" si="12"/>
        <v>21</v>
      </c>
      <c r="L54" s="9">
        <f t="shared" si="12"/>
        <v>18</v>
      </c>
      <c r="M54" s="9">
        <f t="shared" si="12"/>
        <v>10</v>
      </c>
      <c r="N54" s="9">
        <f t="shared" si="12"/>
        <v>3</v>
      </c>
      <c r="O54" s="9">
        <f t="shared" si="12"/>
        <v>2</v>
      </c>
      <c r="P54" s="9">
        <f t="shared" si="12"/>
        <v>3</v>
      </c>
      <c r="Q54" s="9">
        <f t="shared" si="12"/>
        <v>1</v>
      </c>
      <c r="R54" s="9">
        <f t="shared" si="12"/>
        <v>0</v>
      </c>
      <c r="S54" s="9">
        <f t="shared" si="12"/>
        <v>0</v>
      </c>
      <c r="T54" s="9">
        <f t="shared" si="12"/>
        <v>0</v>
      </c>
      <c r="U54" s="10">
        <f t="shared" si="12"/>
        <v>359</v>
      </c>
    </row>
    <row r="55" spans="1:21" ht="3" customHeight="1" thickBot="1" x14ac:dyDescent="0.3">
      <c r="A55" s="31"/>
      <c r="B55" s="31"/>
      <c r="C55" s="31"/>
      <c r="D55" s="31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</row>
    <row r="56" spans="1:21" x14ac:dyDescent="0.35">
      <c r="A56" s="157" t="s">
        <v>79</v>
      </c>
      <c r="B56" s="161" t="s">
        <v>118</v>
      </c>
      <c r="C56" s="4" t="s">
        <v>94</v>
      </c>
      <c r="D56" s="4" t="s">
        <v>95</v>
      </c>
      <c r="E56" s="4">
        <v>5</v>
      </c>
      <c r="F56" s="4"/>
      <c r="G56" s="4">
        <v>2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5">
        <f t="shared" si="0"/>
        <v>7</v>
      </c>
    </row>
    <row r="57" spans="1:21" x14ac:dyDescent="0.35">
      <c r="A57" s="158"/>
      <c r="B57" s="162"/>
      <c r="C57" s="7" t="s">
        <v>98</v>
      </c>
      <c r="D57" s="7" t="s">
        <v>97</v>
      </c>
      <c r="E57" s="7">
        <v>7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8">
        <f t="shared" si="0"/>
        <v>7</v>
      </c>
    </row>
    <row r="58" spans="1:21" x14ac:dyDescent="0.35">
      <c r="A58" s="158"/>
      <c r="B58" s="162"/>
      <c r="C58" s="163" t="s">
        <v>117</v>
      </c>
      <c r="D58" s="163"/>
      <c r="E58" s="11">
        <f>SUM(E56:E57)</f>
        <v>12</v>
      </c>
      <c r="F58" s="11">
        <f t="shared" ref="F58:T58" si="13">SUM(F56:F57)</f>
        <v>0</v>
      </c>
      <c r="G58" s="11">
        <f t="shared" si="13"/>
        <v>2</v>
      </c>
      <c r="H58" s="11">
        <f t="shared" si="13"/>
        <v>0</v>
      </c>
      <c r="I58" s="11">
        <f t="shared" si="13"/>
        <v>0</v>
      </c>
      <c r="J58" s="11">
        <f t="shared" si="13"/>
        <v>0</v>
      </c>
      <c r="K58" s="11">
        <f t="shared" si="13"/>
        <v>0</v>
      </c>
      <c r="L58" s="11">
        <f t="shared" si="13"/>
        <v>0</v>
      </c>
      <c r="M58" s="11">
        <f t="shared" si="13"/>
        <v>0</v>
      </c>
      <c r="N58" s="11">
        <f t="shared" si="13"/>
        <v>0</v>
      </c>
      <c r="O58" s="11">
        <f t="shared" si="13"/>
        <v>0</v>
      </c>
      <c r="P58" s="11">
        <f t="shared" si="13"/>
        <v>0</v>
      </c>
      <c r="Q58" s="11">
        <f t="shared" si="13"/>
        <v>0</v>
      </c>
      <c r="R58" s="11">
        <f t="shared" si="13"/>
        <v>0</v>
      </c>
      <c r="S58" s="11">
        <f t="shared" si="13"/>
        <v>0</v>
      </c>
      <c r="T58" s="11">
        <f t="shared" si="13"/>
        <v>0</v>
      </c>
      <c r="U58" s="12">
        <f t="shared" si="0"/>
        <v>14</v>
      </c>
    </row>
    <row r="59" spans="1:21" x14ac:dyDescent="0.35">
      <c r="A59" s="158"/>
      <c r="B59" s="162" t="s">
        <v>119</v>
      </c>
      <c r="C59" s="15" t="s">
        <v>99</v>
      </c>
      <c r="D59" s="15" t="s">
        <v>81</v>
      </c>
      <c r="E59" s="15">
        <v>1</v>
      </c>
      <c r="F59" s="15">
        <v>18</v>
      </c>
      <c r="G59" s="15">
        <v>20</v>
      </c>
      <c r="H59" s="15">
        <v>10</v>
      </c>
      <c r="I59" s="15">
        <v>14</v>
      </c>
      <c r="J59" s="15">
        <v>8</v>
      </c>
      <c r="K59" s="15">
        <v>5</v>
      </c>
      <c r="L59" s="15">
        <v>1</v>
      </c>
      <c r="M59" s="15">
        <v>1</v>
      </c>
      <c r="N59" s="15"/>
      <c r="O59" s="15"/>
      <c r="P59" s="15"/>
      <c r="Q59" s="15"/>
      <c r="R59" s="15"/>
      <c r="S59" s="15"/>
      <c r="T59" s="15"/>
      <c r="U59" s="16">
        <f t="shared" si="0"/>
        <v>78</v>
      </c>
    </row>
    <row r="60" spans="1:21" x14ac:dyDescent="0.35">
      <c r="A60" s="158"/>
      <c r="B60" s="162"/>
      <c r="C60" s="15" t="s">
        <v>100</v>
      </c>
      <c r="D60" s="15" t="s">
        <v>83</v>
      </c>
      <c r="E60" s="15"/>
      <c r="F60" s="15">
        <v>3</v>
      </c>
      <c r="G60" s="15">
        <v>4</v>
      </c>
      <c r="H60" s="15">
        <v>1</v>
      </c>
      <c r="I60" s="15">
        <v>2</v>
      </c>
      <c r="J60" s="15"/>
      <c r="K60" s="15">
        <v>2</v>
      </c>
      <c r="L60" s="15"/>
      <c r="M60" s="15">
        <v>1</v>
      </c>
      <c r="N60" s="15"/>
      <c r="O60" s="15"/>
      <c r="P60" s="15"/>
      <c r="Q60" s="15"/>
      <c r="R60" s="15"/>
      <c r="S60" s="15"/>
      <c r="T60" s="15"/>
      <c r="U60" s="16">
        <f t="shared" si="0"/>
        <v>13</v>
      </c>
    </row>
    <row r="61" spans="1:21" x14ac:dyDescent="0.35">
      <c r="A61" s="158"/>
      <c r="B61" s="162"/>
      <c r="C61" s="7" t="s">
        <v>101</v>
      </c>
      <c r="D61" s="7" t="s">
        <v>87</v>
      </c>
      <c r="E61" s="7">
        <v>1</v>
      </c>
      <c r="F61" s="7">
        <v>30</v>
      </c>
      <c r="G61" s="7">
        <v>39</v>
      </c>
      <c r="H61" s="7">
        <v>17</v>
      </c>
      <c r="I61" s="7">
        <v>12</v>
      </c>
      <c r="J61" s="7">
        <v>8</v>
      </c>
      <c r="K61" s="7">
        <v>5</v>
      </c>
      <c r="L61" s="7">
        <v>3</v>
      </c>
      <c r="M61" s="7"/>
      <c r="N61" s="7"/>
      <c r="O61" s="7"/>
      <c r="P61" s="7"/>
      <c r="Q61" s="7"/>
      <c r="R61" s="7"/>
      <c r="S61" s="7"/>
      <c r="T61" s="7"/>
      <c r="U61" s="8">
        <f t="shared" si="0"/>
        <v>115</v>
      </c>
    </row>
    <row r="62" spans="1:21" x14ac:dyDescent="0.35">
      <c r="A62" s="158"/>
      <c r="B62" s="162"/>
      <c r="C62" s="163" t="s">
        <v>117</v>
      </c>
      <c r="D62" s="163"/>
      <c r="E62" s="11">
        <f>SUM(E59:E61)</f>
        <v>2</v>
      </c>
      <c r="F62" s="11">
        <f t="shared" ref="F62:T62" si="14">SUM(F59:F61)</f>
        <v>51</v>
      </c>
      <c r="G62" s="11">
        <f t="shared" si="14"/>
        <v>63</v>
      </c>
      <c r="H62" s="11">
        <f t="shared" si="14"/>
        <v>28</v>
      </c>
      <c r="I62" s="11">
        <f t="shared" si="14"/>
        <v>28</v>
      </c>
      <c r="J62" s="11">
        <f t="shared" si="14"/>
        <v>16</v>
      </c>
      <c r="K62" s="11">
        <f t="shared" si="14"/>
        <v>12</v>
      </c>
      <c r="L62" s="11">
        <f t="shared" si="14"/>
        <v>4</v>
      </c>
      <c r="M62" s="11">
        <f t="shared" si="14"/>
        <v>2</v>
      </c>
      <c r="N62" s="11">
        <f t="shared" si="14"/>
        <v>0</v>
      </c>
      <c r="O62" s="11">
        <f t="shared" si="14"/>
        <v>0</v>
      </c>
      <c r="P62" s="11">
        <f t="shared" si="14"/>
        <v>0</v>
      </c>
      <c r="Q62" s="11">
        <f t="shared" si="14"/>
        <v>0</v>
      </c>
      <c r="R62" s="11">
        <f t="shared" si="14"/>
        <v>0</v>
      </c>
      <c r="S62" s="11">
        <f t="shared" si="14"/>
        <v>0</v>
      </c>
      <c r="T62" s="11">
        <f t="shared" si="14"/>
        <v>0</v>
      </c>
      <c r="U62" s="12">
        <f t="shared" si="0"/>
        <v>206</v>
      </c>
    </row>
    <row r="63" spans="1:21" x14ac:dyDescent="0.35">
      <c r="A63" s="158"/>
      <c r="B63" s="162" t="s">
        <v>116</v>
      </c>
      <c r="C63" s="7" t="s">
        <v>80</v>
      </c>
      <c r="D63" s="7" t="s">
        <v>81</v>
      </c>
      <c r="E63" s="7"/>
      <c r="F63" s="7"/>
      <c r="G63" s="7">
        <v>17</v>
      </c>
      <c r="H63" s="7">
        <v>14</v>
      </c>
      <c r="I63" s="7">
        <v>10</v>
      </c>
      <c r="J63" s="7">
        <v>5</v>
      </c>
      <c r="K63" s="7">
        <v>9</v>
      </c>
      <c r="L63" s="7">
        <v>4</v>
      </c>
      <c r="M63" s="7">
        <v>3</v>
      </c>
      <c r="N63" s="7">
        <v>2</v>
      </c>
      <c r="O63" s="7"/>
      <c r="P63" s="7"/>
      <c r="Q63" s="7"/>
      <c r="R63" s="7"/>
      <c r="S63" s="7"/>
      <c r="T63" s="7"/>
      <c r="U63" s="8">
        <f t="shared" si="0"/>
        <v>64</v>
      </c>
    </row>
    <row r="64" spans="1:21" x14ac:dyDescent="0.35">
      <c r="A64" s="158"/>
      <c r="B64" s="162"/>
      <c r="C64" s="7" t="s">
        <v>82</v>
      </c>
      <c r="D64" s="7" t="s">
        <v>83</v>
      </c>
      <c r="E64" s="7"/>
      <c r="F64" s="7"/>
      <c r="G64" s="7">
        <v>5</v>
      </c>
      <c r="H64" s="7">
        <v>3</v>
      </c>
      <c r="I64" s="7">
        <v>1</v>
      </c>
      <c r="J64" s="7">
        <v>1</v>
      </c>
      <c r="K64" s="7">
        <v>4</v>
      </c>
      <c r="L64" s="7"/>
      <c r="M64" s="7"/>
      <c r="N64" s="7"/>
      <c r="O64" s="7"/>
      <c r="P64" s="7"/>
      <c r="Q64" s="7"/>
      <c r="R64" s="7"/>
      <c r="S64" s="7">
        <v>1</v>
      </c>
      <c r="T64" s="7"/>
      <c r="U64" s="8">
        <f t="shared" si="0"/>
        <v>15</v>
      </c>
    </row>
    <row r="65" spans="1:21" x14ac:dyDescent="0.35">
      <c r="A65" s="158"/>
      <c r="B65" s="162"/>
      <c r="C65" s="7" t="s">
        <v>84</v>
      </c>
      <c r="D65" s="7" t="s">
        <v>85</v>
      </c>
      <c r="E65" s="7"/>
      <c r="F65" s="7"/>
      <c r="G65" s="7">
        <v>6</v>
      </c>
      <c r="H65" s="7">
        <v>3</v>
      </c>
      <c r="I65" s="7">
        <v>2</v>
      </c>
      <c r="J65" s="7">
        <v>4</v>
      </c>
      <c r="K65" s="7">
        <v>1</v>
      </c>
      <c r="L65" s="7"/>
      <c r="M65" s="7"/>
      <c r="N65" s="7">
        <v>1</v>
      </c>
      <c r="O65" s="7">
        <v>1</v>
      </c>
      <c r="P65" s="7"/>
      <c r="Q65" s="7"/>
      <c r="R65" s="7"/>
      <c r="S65" s="7"/>
      <c r="T65" s="7"/>
      <c r="U65" s="8">
        <f t="shared" si="0"/>
        <v>18</v>
      </c>
    </row>
    <row r="66" spans="1:21" x14ac:dyDescent="0.35">
      <c r="A66" s="158"/>
      <c r="B66" s="162"/>
      <c r="C66" s="7" t="s">
        <v>86</v>
      </c>
      <c r="D66" s="7" t="s">
        <v>87</v>
      </c>
      <c r="E66" s="7"/>
      <c r="F66" s="7">
        <v>43</v>
      </c>
      <c r="G66" s="7">
        <v>21</v>
      </c>
      <c r="H66" s="7">
        <v>22</v>
      </c>
      <c r="I66" s="7">
        <v>12</v>
      </c>
      <c r="J66" s="7">
        <v>8</v>
      </c>
      <c r="K66" s="7">
        <v>2</v>
      </c>
      <c r="L66" s="7">
        <v>3</v>
      </c>
      <c r="M66" s="7">
        <v>1</v>
      </c>
      <c r="N66" s="7"/>
      <c r="O66" s="7"/>
      <c r="P66" s="7"/>
      <c r="Q66" s="7"/>
      <c r="R66" s="7"/>
      <c r="S66" s="7"/>
      <c r="T66" s="7"/>
      <c r="U66" s="8">
        <f t="shared" si="0"/>
        <v>112</v>
      </c>
    </row>
    <row r="67" spans="1:21" x14ac:dyDescent="0.35">
      <c r="A67" s="158"/>
      <c r="B67" s="162"/>
      <c r="C67" s="7" t="s">
        <v>88</v>
      </c>
      <c r="D67" s="7" t="s">
        <v>89</v>
      </c>
      <c r="E67" s="7"/>
      <c r="F67" s="7">
        <v>9</v>
      </c>
      <c r="G67" s="7">
        <v>6</v>
      </c>
      <c r="H67" s="7">
        <v>3</v>
      </c>
      <c r="I67" s="7">
        <v>1</v>
      </c>
      <c r="J67" s="7">
        <v>2</v>
      </c>
      <c r="K67" s="7"/>
      <c r="L67" s="7"/>
      <c r="M67" s="7"/>
      <c r="N67" s="7">
        <v>1</v>
      </c>
      <c r="O67" s="7"/>
      <c r="P67" s="7"/>
      <c r="Q67" s="7"/>
      <c r="R67" s="7"/>
      <c r="S67" s="7"/>
      <c r="T67" s="7"/>
      <c r="U67" s="8">
        <f t="shared" si="0"/>
        <v>22</v>
      </c>
    </row>
    <row r="68" spans="1:21" x14ac:dyDescent="0.35">
      <c r="A68" s="158"/>
      <c r="B68" s="162"/>
      <c r="C68" s="163" t="s">
        <v>117</v>
      </c>
      <c r="D68" s="163"/>
      <c r="E68" s="11">
        <f>SUM(E63:E67)</f>
        <v>0</v>
      </c>
      <c r="F68" s="11">
        <f t="shared" ref="F68:U68" si="15">SUM(F63:F67)</f>
        <v>52</v>
      </c>
      <c r="G68" s="11">
        <f t="shared" si="15"/>
        <v>55</v>
      </c>
      <c r="H68" s="11">
        <f t="shared" si="15"/>
        <v>45</v>
      </c>
      <c r="I68" s="11">
        <f t="shared" si="15"/>
        <v>26</v>
      </c>
      <c r="J68" s="11">
        <f t="shared" si="15"/>
        <v>20</v>
      </c>
      <c r="K68" s="11">
        <f t="shared" si="15"/>
        <v>16</v>
      </c>
      <c r="L68" s="11">
        <f t="shared" si="15"/>
        <v>7</v>
      </c>
      <c r="M68" s="11">
        <f t="shared" si="15"/>
        <v>4</v>
      </c>
      <c r="N68" s="11">
        <f t="shared" si="15"/>
        <v>4</v>
      </c>
      <c r="O68" s="11">
        <f t="shared" si="15"/>
        <v>1</v>
      </c>
      <c r="P68" s="11">
        <f t="shared" si="15"/>
        <v>0</v>
      </c>
      <c r="Q68" s="11">
        <f t="shared" si="15"/>
        <v>0</v>
      </c>
      <c r="R68" s="11">
        <f t="shared" si="15"/>
        <v>0</v>
      </c>
      <c r="S68" s="11">
        <f t="shared" si="15"/>
        <v>1</v>
      </c>
      <c r="T68" s="11">
        <f t="shared" si="15"/>
        <v>0</v>
      </c>
      <c r="U68" s="12">
        <f t="shared" si="15"/>
        <v>231</v>
      </c>
    </row>
    <row r="69" spans="1:21" x14ac:dyDescent="0.35">
      <c r="A69" s="158"/>
      <c r="B69" s="162" t="s">
        <v>122</v>
      </c>
      <c r="C69" s="7" t="s">
        <v>90</v>
      </c>
      <c r="D69" s="7" t="s">
        <v>91</v>
      </c>
      <c r="E69" s="7">
        <v>25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8">
        <f t="shared" si="0"/>
        <v>25</v>
      </c>
    </row>
    <row r="70" spans="1:21" x14ac:dyDescent="0.35">
      <c r="A70" s="158"/>
      <c r="B70" s="162"/>
      <c r="C70" s="7" t="s">
        <v>92</v>
      </c>
      <c r="D70" s="7" t="s">
        <v>93</v>
      </c>
      <c r="E70" s="7">
        <v>31</v>
      </c>
      <c r="F70" s="7">
        <v>50</v>
      </c>
      <c r="G70" s="7">
        <v>3</v>
      </c>
      <c r="H70" s="7"/>
      <c r="I70" s="7">
        <v>1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8">
        <f t="shared" si="0"/>
        <v>85</v>
      </c>
    </row>
    <row r="71" spans="1:21" x14ac:dyDescent="0.35">
      <c r="A71" s="158"/>
      <c r="B71" s="162"/>
      <c r="C71" s="163" t="s">
        <v>117</v>
      </c>
      <c r="D71" s="163"/>
      <c r="E71" s="11">
        <f>SUM(E69:E70)</f>
        <v>56</v>
      </c>
      <c r="F71" s="11">
        <f t="shared" ref="F71:T71" si="16">SUM(F69:F70)</f>
        <v>50</v>
      </c>
      <c r="G71" s="11">
        <f t="shared" si="16"/>
        <v>3</v>
      </c>
      <c r="H71" s="11">
        <f t="shared" si="16"/>
        <v>0</v>
      </c>
      <c r="I71" s="11">
        <f t="shared" si="16"/>
        <v>1</v>
      </c>
      <c r="J71" s="11">
        <f t="shared" si="16"/>
        <v>0</v>
      </c>
      <c r="K71" s="11">
        <f t="shared" si="16"/>
        <v>0</v>
      </c>
      <c r="L71" s="11">
        <f t="shared" si="16"/>
        <v>0</v>
      </c>
      <c r="M71" s="11">
        <f t="shared" si="16"/>
        <v>0</v>
      </c>
      <c r="N71" s="11">
        <f t="shared" si="16"/>
        <v>0</v>
      </c>
      <c r="O71" s="11">
        <f t="shared" si="16"/>
        <v>0</v>
      </c>
      <c r="P71" s="11">
        <f t="shared" si="16"/>
        <v>0</v>
      </c>
      <c r="Q71" s="11">
        <f t="shared" si="16"/>
        <v>0</v>
      </c>
      <c r="R71" s="11">
        <f t="shared" si="16"/>
        <v>0</v>
      </c>
      <c r="S71" s="11">
        <f t="shared" si="16"/>
        <v>0</v>
      </c>
      <c r="T71" s="11">
        <f t="shared" si="16"/>
        <v>0</v>
      </c>
      <c r="U71" s="12">
        <f t="shared" si="0"/>
        <v>110</v>
      </c>
    </row>
    <row r="72" spans="1:21" ht="15" thickBot="1" x14ac:dyDescent="0.4">
      <c r="A72" s="159"/>
      <c r="B72" s="160" t="s">
        <v>117</v>
      </c>
      <c r="C72" s="160"/>
      <c r="D72" s="160"/>
      <c r="E72" s="9">
        <f>SUM(E71,E68,E62,E58)</f>
        <v>70</v>
      </c>
      <c r="F72" s="9">
        <f t="shared" ref="F72:T72" si="17">SUM(F71,F68,F62,F58)</f>
        <v>153</v>
      </c>
      <c r="G72" s="9">
        <f t="shared" si="17"/>
        <v>123</v>
      </c>
      <c r="H72" s="9">
        <f t="shared" si="17"/>
        <v>73</v>
      </c>
      <c r="I72" s="9">
        <f t="shared" si="17"/>
        <v>55</v>
      </c>
      <c r="J72" s="9">
        <f t="shared" si="17"/>
        <v>36</v>
      </c>
      <c r="K72" s="9">
        <f t="shared" si="17"/>
        <v>28</v>
      </c>
      <c r="L72" s="9">
        <f t="shared" si="17"/>
        <v>11</v>
      </c>
      <c r="M72" s="9">
        <f t="shared" si="17"/>
        <v>6</v>
      </c>
      <c r="N72" s="9">
        <f t="shared" si="17"/>
        <v>4</v>
      </c>
      <c r="O72" s="9">
        <f t="shared" si="17"/>
        <v>1</v>
      </c>
      <c r="P72" s="9">
        <f t="shared" si="17"/>
        <v>0</v>
      </c>
      <c r="Q72" s="9">
        <f t="shared" si="17"/>
        <v>0</v>
      </c>
      <c r="R72" s="9">
        <f t="shared" si="17"/>
        <v>0</v>
      </c>
      <c r="S72" s="9">
        <f t="shared" si="17"/>
        <v>1</v>
      </c>
      <c r="T72" s="9">
        <f t="shared" si="17"/>
        <v>0</v>
      </c>
      <c r="U72" s="10">
        <f>SUM(U71,U68,U62,U58)</f>
        <v>561</v>
      </c>
    </row>
    <row r="73" spans="1:21" ht="3" customHeight="1" thickBot="1" x14ac:dyDescent="0.3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</row>
    <row r="74" spans="1:21" x14ac:dyDescent="0.35">
      <c r="A74" s="157" t="s">
        <v>102</v>
      </c>
      <c r="B74" s="161" t="s">
        <v>116</v>
      </c>
      <c r="C74" s="4" t="s">
        <v>103</v>
      </c>
      <c r="D74" s="4" t="s">
        <v>104</v>
      </c>
      <c r="E74" s="4"/>
      <c r="F74" s="4"/>
      <c r="G74" s="4">
        <v>2</v>
      </c>
      <c r="H74" s="4">
        <v>1</v>
      </c>
      <c r="I74" s="4">
        <v>3</v>
      </c>
      <c r="J74" s="4">
        <v>2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5">
        <f t="shared" si="0"/>
        <v>8</v>
      </c>
    </row>
    <row r="75" spans="1:21" x14ac:dyDescent="0.35">
      <c r="A75" s="158"/>
      <c r="B75" s="162"/>
      <c r="C75" s="163" t="s">
        <v>117</v>
      </c>
      <c r="D75" s="163"/>
      <c r="E75" s="11">
        <f>+E74</f>
        <v>0</v>
      </c>
      <c r="F75" s="11">
        <f t="shared" ref="F75:U75" si="18">+F74</f>
        <v>0</v>
      </c>
      <c r="G75" s="11">
        <f t="shared" si="18"/>
        <v>2</v>
      </c>
      <c r="H75" s="11">
        <f t="shared" si="18"/>
        <v>1</v>
      </c>
      <c r="I75" s="11">
        <f t="shared" si="18"/>
        <v>3</v>
      </c>
      <c r="J75" s="11">
        <f t="shared" si="18"/>
        <v>2</v>
      </c>
      <c r="K75" s="11">
        <f t="shared" si="18"/>
        <v>0</v>
      </c>
      <c r="L75" s="11">
        <f t="shared" si="18"/>
        <v>0</v>
      </c>
      <c r="M75" s="11">
        <f t="shared" si="18"/>
        <v>0</v>
      </c>
      <c r="N75" s="11">
        <f t="shared" si="18"/>
        <v>0</v>
      </c>
      <c r="O75" s="11">
        <f t="shared" si="18"/>
        <v>0</v>
      </c>
      <c r="P75" s="11">
        <f t="shared" si="18"/>
        <v>0</v>
      </c>
      <c r="Q75" s="11">
        <f t="shared" si="18"/>
        <v>0</v>
      </c>
      <c r="R75" s="11">
        <f t="shared" si="18"/>
        <v>0</v>
      </c>
      <c r="S75" s="11">
        <f t="shared" si="18"/>
        <v>0</v>
      </c>
      <c r="T75" s="11">
        <f t="shared" si="18"/>
        <v>0</v>
      </c>
      <c r="U75" s="12">
        <f t="shared" si="18"/>
        <v>8</v>
      </c>
    </row>
    <row r="76" spans="1:21" x14ac:dyDescent="0.35">
      <c r="A76" s="158"/>
      <c r="B76" s="162" t="s">
        <v>122</v>
      </c>
      <c r="C76" s="7" t="s">
        <v>105</v>
      </c>
      <c r="D76" s="7" t="s">
        <v>106</v>
      </c>
      <c r="E76" s="7">
        <v>8</v>
      </c>
      <c r="F76" s="7">
        <v>10</v>
      </c>
      <c r="G76" s="7">
        <v>2</v>
      </c>
      <c r="H76" s="7">
        <v>5</v>
      </c>
      <c r="I76" s="7">
        <v>1</v>
      </c>
      <c r="J76" s="7">
        <v>2</v>
      </c>
      <c r="K76" s="7">
        <v>1</v>
      </c>
      <c r="L76" s="7"/>
      <c r="M76" s="7"/>
      <c r="N76" s="7"/>
      <c r="O76" s="7"/>
      <c r="P76" s="7"/>
      <c r="Q76" s="7"/>
      <c r="R76" s="7"/>
      <c r="S76" s="7"/>
      <c r="T76" s="7"/>
      <c r="U76" s="8">
        <f t="shared" si="0"/>
        <v>29</v>
      </c>
    </row>
    <row r="77" spans="1:21" x14ac:dyDescent="0.35">
      <c r="A77" s="158"/>
      <c r="B77" s="162"/>
      <c r="C77" s="163" t="s">
        <v>117</v>
      </c>
      <c r="D77" s="163"/>
      <c r="E77" s="11">
        <f>SUM(E76)</f>
        <v>8</v>
      </c>
      <c r="F77" s="11">
        <f t="shared" ref="F77:U77" si="19">SUM(F76)</f>
        <v>10</v>
      </c>
      <c r="G77" s="11">
        <f t="shared" si="19"/>
        <v>2</v>
      </c>
      <c r="H77" s="11">
        <f t="shared" si="19"/>
        <v>5</v>
      </c>
      <c r="I77" s="11">
        <f t="shared" si="19"/>
        <v>1</v>
      </c>
      <c r="J77" s="11">
        <f t="shared" si="19"/>
        <v>2</v>
      </c>
      <c r="K77" s="11">
        <f t="shared" si="19"/>
        <v>1</v>
      </c>
      <c r="L77" s="11">
        <f t="shared" si="19"/>
        <v>0</v>
      </c>
      <c r="M77" s="11">
        <f t="shared" si="19"/>
        <v>0</v>
      </c>
      <c r="N77" s="11">
        <f t="shared" si="19"/>
        <v>0</v>
      </c>
      <c r="O77" s="11">
        <f t="shared" si="19"/>
        <v>0</v>
      </c>
      <c r="P77" s="11">
        <f t="shared" si="19"/>
        <v>0</v>
      </c>
      <c r="Q77" s="11">
        <f t="shared" si="19"/>
        <v>0</v>
      </c>
      <c r="R77" s="11">
        <f t="shared" si="19"/>
        <v>0</v>
      </c>
      <c r="S77" s="11">
        <f t="shared" si="19"/>
        <v>0</v>
      </c>
      <c r="T77" s="11">
        <f t="shared" si="19"/>
        <v>0</v>
      </c>
      <c r="U77" s="12">
        <f t="shared" si="19"/>
        <v>29</v>
      </c>
    </row>
    <row r="78" spans="1:21" x14ac:dyDescent="0.35">
      <c r="A78" s="158"/>
      <c r="B78" s="162" t="s">
        <v>120</v>
      </c>
      <c r="C78" s="7" t="s">
        <v>107</v>
      </c>
      <c r="D78" s="7" t="s">
        <v>108</v>
      </c>
      <c r="E78" s="7"/>
      <c r="F78" s="7">
        <v>27</v>
      </c>
      <c r="G78" s="7">
        <v>32</v>
      </c>
      <c r="H78" s="7">
        <v>16</v>
      </c>
      <c r="I78" s="7">
        <v>13</v>
      </c>
      <c r="J78" s="7">
        <v>7</v>
      </c>
      <c r="K78" s="7">
        <v>3</v>
      </c>
      <c r="L78" s="7">
        <v>2</v>
      </c>
      <c r="M78" s="7">
        <v>1</v>
      </c>
      <c r="N78" s="7">
        <v>1</v>
      </c>
      <c r="O78" s="7">
        <v>1</v>
      </c>
      <c r="P78" s="7">
        <v>1</v>
      </c>
      <c r="Q78" s="7">
        <v>1</v>
      </c>
      <c r="R78" s="7"/>
      <c r="S78" s="7"/>
      <c r="T78" s="7"/>
      <c r="U78" s="8">
        <f t="shared" si="0"/>
        <v>105</v>
      </c>
    </row>
    <row r="79" spans="1:21" x14ac:dyDescent="0.35">
      <c r="A79" s="158"/>
      <c r="B79" s="162"/>
      <c r="C79" s="7" t="s">
        <v>109</v>
      </c>
      <c r="D79" s="7" t="s">
        <v>110</v>
      </c>
      <c r="E79" s="7">
        <v>11</v>
      </c>
      <c r="F79" s="7">
        <v>20</v>
      </c>
      <c r="G79" s="7">
        <v>28</v>
      </c>
      <c r="H79" s="7">
        <v>15</v>
      </c>
      <c r="I79" s="7">
        <v>6</v>
      </c>
      <c r="J79" s="7">
        <v>7</v>
      </c>
      <c r="K79" s="7">
        <v>7</v>
      </c>
      <c r="L79" s="7">
        <v>4</v>
      </c>
      <c r="M79" s="7">
        <v>2</v>
      </c>
      <c r="N79" s="7">
        <v>3</v>
      </c>
      <c r="O79" s="7">
        <v>2</v>
      </c>
      <c r="P79" s="7">
        <v>1</v>
      </c>
      <c r="Q79" s="7">
        <v>2</v>
      </c>
      <c r="R79" s="7"/>
      <c r="S79" s="7"/>
      <c r="T79" s="7"/>
      <c r="U79" s="8">
        <f t="shared" ref="U79" si="20">SUM(E79:T79)</f>
        <v>108</v>
      </c>
    </row>
    <row r="80" spans="1:21" x14ac:dyDescent="0.35">
      <c r="A80" s="158"/>
      <c r="B80" s="162"/>
      <c r="C80" s="163" t="s">
        <v>117</v>
      </c>
      <c r="D80" s="163"/>
      <c r="E80" s="11">
        <f>SUM(E78:E79)</f>
        <v>11</v>
      </c>
      <c r="F80" s="11">
        <f t="shared" ref="F80:U80" si="21">SUM(F78:F79)</f>
        <v>47</v>
      </c>
      <c r="G80" s="11">
        <f t="shared" si="21"/>
        <v>60</v>
      </c>
      <c r="H80" s="11">
        <f t="shared" si="21"/>
        <v>31</v>
      </c>
      <c r="I80" s="11">
        <f t="shared" si="21"/>
        <v>19</v>
      </c>
      <c r="J80" s="11">
        <f t="shared" si="21"/>
        <v>14</v>
      </c>
      <c r="K80" s="11">
        <f t="shared" si="21"/>
        <v>10</v>
      </c>
      <c r="L80" s="11">
        <f t="shared" si="21"/>
        <v>6</v>
      </c>
      <c r="M80" s="11">
        <f t="shared" si="21"/>
        <v>3</v>
      </c>
      <c r="N80" s="11">
        <f t="shared" si="21"/>
        <v>4</v>
      </c>
      <c r="O80" s="11">
        <f t="shared" si="21"/>
        <v>3</v>
      </c>
      <c r="P80" s="11">
        <f t="shared" si="21"/>
        <v>2</v>
      </c>
      <c r="Q80" s="11">
        <f t="shared" si="21"/>
        <v>3</v>
      </c>
      <c r="R80" s="11">
        <f t="shared" si="21"/>
        <v>0</v>
      </c>
      <c r="S80" s="11">
        <f t="shared" si="21"/>
        <v>0</v>
      </c>
      <c r="T80" s="11">
        <f t="shared" si="21"/>
        <v>0</v>
      </c>
      <c r="U80" s="12">
        <f t="shared" si="21"/>
        <v>213</v>
      </c>
    </row>
    <row r="81" spans="1:21" ht="15" thickBot="1" x14ac:dyDescent="0.4">
      <c r="A81" s="159"/>
      <c r="B81" s="160" t="s">
        <v>117</v>
      </c>
      <c r="C81" s="160"/>
      <c r="D81" s="160"/>
      <c r="E81" s="9">
        <f>SUM(E75,E77,E80)</f>
        <v>19</v>
      </c>
      <c r="F81" s="9">
        <f t="shared" ref="F81:U81" si="22">SUM(F75,F77,F80)</f>
        <v>57</v>
      </c>
      <c r="G81" s="9">
        <f t="shared" si="22"/>
        <v>64</v>
      </c>
      <c r="H81" s="9">
        <f t="shared" si="22"/>
        <v>37</v>
      </c>
      <c r="I81" s="9">
        <f t="shared" si="22"/>
        <v>23</v>
      </c>
      <c r="J81" s="9">
        <f t="shared" si="22"/>
        <v>18</v>
      </c>
      <c r="K81" s="9">
        <f t="shared" si="22"/>
        <v>11</v>
      </c>
      <c r="L81" s="9">
        <f t="shared" si="22"/>
        <v>6</v>
      </c>
      <c r="M81" s="9">
        <f t="shared" si="22"/>
        <v>3</v>
      </c>
      <c r="N81" s="9">
        <f t="shared" si="22"/>
        <v>4</v>
      </c>
      <c r="O81" s="9">
        <f t="shared" si="22"/>
        <v>3</v>
      </c>
      <c r="P81" s="9">
        <f t="shared" si="22"/>
        <v>2</v>
      </c>
      <c r="Q81" s="9">
        <f t="shared" si="22"/>
        <v>3</v>
      </c>
      <c r="R81" s="9">
        <f t="shared" si="22"/>
        <v>0</v>
      </c>
      <c r="S81" s="9">
        <f t="shared" si="22"/>
        <v>0</v>
      </c>
      <c r="T81" s="9">
        <f t="shared" si="22"/>
        <v>0</v>
      </c>
      <c r="U81" s="10">
        <f t="shared" si="22"/>
        <v>250</v>
      </c>
    </row>
    <row r="82" spans="1:21" ht="3" customHeight="1" thickBot="1" x14ac:dyDescent="0.3">
      <c r="A82" s="31"/>
      <c r="B82" s="31"/>
      <c r="C82" s="31"/>
      <c r="D82" s="31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</row>
    <row r="83" spans="1:21" ht="15.75" thickBot="1" x14ac:dyDescent="0.3">
      <c r="A83" s="30"/>
      <c r="B83" s="164" t="s">
        <v>117</v>
      </c>
      <c r="C83" s="165"/>
      <c r="D83" s="165"/>
      <c r="E83" s="32">
        <f>SUM(E81,E72,E54,E28)</f>
        <v>126</v>
      </c>
      <c r="F83" s="32">
        <f t="shared" ref="F83:U83" si="23">SUM(F81,F72,F54,F28)</f>
        <v>410</v>
      </c>
      <c r="G83" s="32">
        <f t="shared" si="23"/>
        <v>370</v>
      </c>
      <c r="H83" s="32">
        <f t="shared" si="23"/>
        <v>246</v>
      </c>
      <c r="I83" s="32">
        <f t="shared" si="23"/>
        <v>192</v>
      </c>
      <c r="J83" s="32">
        <f t="shared" si="23"/>
        <v>116</v>
      </c>
      <c r="K83" s="32">
        <f t="shared" si="23"/>
        <v>89</v>
      </c>
      <c r="L83" s="32">
        <f t="shared" si="23"/>
        <v>41</v>
      </c>
      <c r="M83" s="32">
        <f t="shared" si="23"/>
        <v>22</v>
      </c>
      <c r="N83" s="32">
        <f t="shared" si="23"/>
        <v>15</v>
      </c>
      <c r="O83" s="32">
        <f t="shared" si="23"/>
        <v>7</v>
      </c>
      <c r="P83" s="32">
        <f t="shared" si="23"/>
        <v>6</v>
      </c>
      <c r="Q83" s="32">
        <f t="shared" si="23"/>
        <v>5</v>
      </c>
      <c r="R83" s="32">
        <f t="shared" si="23"/>
        <v>2</v>
      </c>
      <c r="S83" s="32">
        <f t="shared" si="23"/>
        <v>1</v>
      </c>
      <c r="T83" s="32">
        <f t="shared" si="23"/>
        <v>1</v>
      </c>
      <c r="U83" s="33">
        <f t="shared" si="23"/>
        <v>1649</v>
      </c>
    </row>
  </sheetData>
  <mergeCells count="46">
    <mergeCell ref="U4:U5"/>
    <mergeCell ref="A4:A5"/>
    <mergeCell ref="B4:B5"/>
    <mergeCell ref="C4:C5"/>
    <mergeCell ref="D4:D5"/>
    <mergeCell ref="E4:T4"/>
    <mergeCell ref="B28:D28"/>
    <mergeCell ref="A7:A28"/>
    <mergeCell ref="C33:D33"/>
    <mergeCell ref="B30:B33"/>
    <mergeCell ref="A30:A54"/>
    <mergeCell ref="B54:D54"/>
    <mergeCell ref="C10:D10"/>
    <mergeCell ref="B7:B10"/>
    <mergeCell ref="B11:B16"/>
    <mergeCell ref="C16:D16"/>
    <mergeCell ref="C23:D23"/>
    <mergeCell ref="B17:B23"/>
    <mergeCell ref="B34:B40"/>
    <mergeCell ref="C40:D40"/>
    <mergeCell ref="B83:D83"/>
    <mergeCell ref="C71:D71"/>
    <mergeCell ref="B69:B71"/>
    <mergeCell ref="B72:D72"/>
    <mergeCell ref="B74:B75"/>
    <mergeCell ref="C75:D75"/>
    <mergeCell ref="B76:B77"/>
    <mergeCell ref="C77:D77"/>
    <mergeCell ref="B78:B80"/>
    <mergeCell ref="C80:D80"/>
    <mergeCell ref="A2:U2"/>
    <mergeCell ref="A74:A81"/>
    <mergeCell ref="A56:A72"/>
    <mergeCell ref="B81:D81"/>
    <mergeCell ref="B56:B58"/>
    <mergeCell ref="C58:D58"/>
    <mergeCell ref="C62:D62"/>
    <mergeCell ref="B59:B62"/>
    <mergeCell ref="B63:B68"/>
    <mergeCell ref="C68:D68"/>
    <mergeCell ref="C48:D48"/>
    <mergeCell ref="B41:B48"/>
    <mergeCell ref="C53:D53"/>
    <mergeCell ref="B49:B53"/>
    <mergeCell ref="C27:D27"/>
    <mergeCell ref="B24:B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opLeftCell="A46" zoomScale="85" zoomScaleNormal="85" workbookViewId="0">
      <selection activeCell="W13" sqref="W13"/>
    </sheetView>
  </sheetViews>
  <sheetFormatPr defaultRowHeight="14.5" x14ac:dyDescent="0.35"/>
  <cols>
    <col min="1" max="1" width="15.6328125" customWidth="1"/>
    <col min="2" max="2" width="13.1796875" customWidth="1"/>
    <col min="3" max="3" width="12.453125" bestFit="1" customWidth="1"/>
    <col min="4" max="4" width="61.81640625" bestFit="1" customWidth="1"/>
    <col min="5" max="22" width="4.26953125" customWidth="1"/>
    <col min="23" max="23" width="9.81640625" customWidth="1"/>
  </cols>
  <sheetData>
    <row r="1" spans="1:24" s="2" customFormat="1" ht="15" x14ac:dyDescent="0.25"/>
    <row r="2" spans="1:24" s="2" customFormat="1" ht="21" customHeight="1" x14ac:dyDescent="0.25">
      <c r="A2" s="136" t="s">
        <v>125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77"/>
    </row>
    <row r="3" spans="1:24" ht="15.75" thickBot="1" x14ac:dyDescent="0.3"/>
    <row r="4" spans="1:24" s="2" customFormat="1" ht="15" customHeight="1" x14ac:dyDescent="0.35">
      <c r="A4" s="145" t="s">
        <v>111</v>
      </c>
      <c r="B4" s="147" t="s">
        <v>112</v>
      </c>
      <c r="C4" s="147" t="s">
        <v>113</v>
      </c>
      <c r="D4" s="147" t="s">
        <v>114</v>
      </c>
      <c r="E4" s="154" t="s">
        <v>115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2" t="s">
        <v>121</v>
      </c>
    </row>
    <row r="5" spans="1:24" s="2" customFormat="1" ht="15" thickBot="1" x14ac:dyDescent="0.4">
      <c r="A5" s="146"/>
      <c r="B5" s="148"/>
      <c r="C5" s="148"/>
      <c r="D5" s="148"/>
      <c r="E5" s="40">
        <v>0</v>
      </c>
      <c r="F5" s="40">
        <v>1</v>
      </c>
      <c r="G5" s="40">
        <v>2</v>
      </c>
      <c r="H5" s="40">
        <v>3</v>
      </c>
      <c r="I5" s="40">
        <v>4</v>
      </c>
      <c r="J5" s="40">
        <v>5</v>
      </c>
      <c r="K5" s="40">
        <v>6</v>
      </c>
      <c r="L5" s="40">
        <v>7</v>
      </c>
      <c r="M5" s="40">
        <v>8</v>
      </c>
      <c r="N5" s="40">
        <v>9</v>
      </c>
      <c r="O5" s="40">
        <v>10</v>
      </c>
      <c r="P5" s="40">
        <v>11</v>
      </c>
      <c r="Q5" s="40">
        <v>12</v>
      </c>
      <c r="R5" s="40">
        <v>13</v>
      </c>
      <c r="S5" s="40">
        <v>14</v>
      </c>
      <c r="T5" s="40">
        <v>15</v>
      </c>
      <c r="U5" s="40">
        <v>18</v>
      </c>
      <c r="V5" s="40">
        <v>24</v>
      </c>
      <c r="W5" s="153"/>
    </row>
    <row r="6" spans="1:24" ht="4" customHeight="1" thickBot="1" x14ac:dyDescent="0.3"/>
    <row r="7" spans="1:24" x14ac:dyDescent="0.35">
      <c r="A7" s="166" t="s">
        <v>1</v>
      </c>
      <c r="B7" s="179" t="s">
        <v>119</v>
      </c>
      <c r="C7" s="34" t="s">
        <v>30</v>
      </c>
      <c r="D7" s="34" t="s">
        <v>3</v>
      </c>
      <c r="E7" s="34">
        <v>1</v>
      </c>
      <c r="F7" s="34">
        <v>15</v>
      </c>
      <c r="G7" s="34">
        <v>7</v>
      </c>
      <c r="H7" s="34">
        <v>14</v>
      </c>
      <c r="I7" s="34">
        <v>7</v>
      </c>
      <c r="J7" s="34">
        <v>4</v>
      </c>
      <c r="K7" s="34">
        <v>3</v>
      </c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5">
        <f>SUM(E7:V7)</f>
        <v>51</v>
      </c>
    </row>
    <row r="8" spans="1:24" x14ac:dyDescent="0.35">
      <c r="A8" s="167"/>
      <c r="B8" s="174"/>
      <c r="C8" s="36" t="s">
        <v>31</v>
      </c>
      <c r="D8" s="36" t="s">
        <v>5</v>
      </c>
      <c r="E8" s="36">
        <v>1</v>
      </c>
      <c r="F8" s="36">
        <v>7</v>
      </c>
      <c r="G8" s="36">
        <v>10</v>
      </c>
      <c r="H8" s="36">
        <v>8</v>
      </c>
      <c r="I8" s="36">
        <v>2</v>
      </c>
      <c r="J8" s="36">
        <v>1</v>
      </c>
      <c r="K8" s="36"/>
      <c r="L8" s="36">
        <v>1</v>
      </c>
      <c r="M8" s="36">
        <v>1</v>
      </c>
      <c r="N8" s="36"/>
      <c r="O8" s="36"/>
      <c r="P8" s="36"/>
      <c r="Q8" s="36"/>
      <c r="R8" s="36"/>
      <c r="S8" s="36"/>
      <c r="T8" s="36"/>
      <c r="U8" s="36"/>
      <c r="V8" s="36"/>
      <c r="W8" s="37">
        <f t="shared" ref="W8:W66" si="0">SUM(E8:V8)</f>
        <v>31</v>
      </c>
    </row>
    <row r="9" spans="1:24" x14ac:dyDescent="0.35">
      <c r="A9" s="167"/>
      <c r="B9" s="174"/>
      <c r="C9" s="36" t="s">
        <v>32</v>
      </c>
      <c r="D9" s="36" t="s">
        <v>33</v>
      </c>
      <c r="E9" s="36">
        <v>3</v>
      </c>
      <c r="F9" s="36">
        <v>3</v>
      </c>
      <c r="G9" s="36">
        <v>3</v>
      </c>
      <c r="H9" s="36">
        <v>3</v>
      </c>
      <c r="I9" s="36">
        <v>3</v>
      </c>
      <c r="J9" s="36">
        <v>2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7">
        <f t="shared" si="0"/>
        <v>17</v>
      </c>
    </row>
    <row r="10" spans="1:24" x14ac:dyDescent="0.35">
      <c r="A10" s="167"/>
      <c r="B10" s="174"/>
      <c r="C10" s="36" t="s">
        <v>34</v>
      </c>
      <c r="D10" s="36" t="s">
        <v>10</v>
      </c>
      <c r="E10" s="36">
        <v>1</v>
      </c>
      <c r="F10" s="36">
        <v>4</v>
      </c>
      <c r="G10" s="36">
        <v>2</v>
      </c>
      <c r="H10" s="36">
        <v>3</v>
      </c>
      <c r="I10" s="36"/>
      <c r="J10" s="36"/>
      <c r="K10" s="36"/>
      <c r="L10" s="36"/>
      <c r="M10" s="36"/>
      <c r="N10" s="36"/>
      <c r="O10" s="36"/>
      <c r="P10" s="36">
        <v>1</v>
      </c>
      <c r="Q10" s="36"/>
      <c r="R10" s="36"/>
      <c r="S10" s="36"/>
      <c r="T10" s="36"/>
      <c r="U10" s="36"/>
      <c r="V10" s="36"/>
      <c r="W10" s="37">
        <f t="shared" si="0"/>
        <v>11</v>
      </c>
    </row>
    <row r="11" spans="1:24" x14ac:dyDescent="0.35">
      <c r="A11" s="167"/>
      <c r="B11" s="174"/>
      <c r="C11" s="36" t="s">
        <v>35</v>
      </c>
      <c r="D11" s="36" t="s">
        <v>36</v>
      </c>
      <c r="E11" s="36"/>
      <c r="F11" s="36">
        <v>1</v>
      </c>
      <c r="G11" s="36">
        <v>4</v>
      </c>
      <c r="H11" s="36">
        <v>3</v>
      </c>
      <c r="I11" s="36">
        <v>3</v>
      </c>
      <c r="J11" s="36">
        <v>1</v>
      </c>
      <c r="K11" s="36"/>
      <c r="L11" s="36"/>
      <c r="M11" s="36">
        <v>1</v>
      </c>
      <c r="N11" s="36"/>
      <c r="O11" s="36"/>
      <c r="P11" s="36"/>
      <c r="Q11" s="36"/>
      <c r="R11" s="36"/>
      <c r="S11" s="36"/>
      <c r="T11" s="36"/>
      <c r="U11" s="36"/>
      <c r="V11" s="36"/>
      <c r="W11" s="37">
        <f t="shared" si="0"/>
        <v>13</v>
      </c>
    </row>
    <row r="12" spans="1:24" x14ac:dyDescent="0.35">
      <c r="A12" s="167"/>
      <c r="B12" s="174"/>
      <c r="C12" s="176" t="s">
        <v>117</v>
      </c>
      <c r="D12" s="176"/>
      <c r="E12" s="41">
        <f>SUM(E7:E11)</f>
        <v>6</v>
      </c>
      <c r="F12" s="41">
        <f t="shared" ref="F12:V12" si="1">SUM(F7:F11)</f>
        <v>30</v>
      </c>
      <c r="G12" s="41">
        <f t="shared" si="1"/>
        <v>26</v>
      </c>
      <c r="H12" s="41">
        <f t="shared" si="1"/>
        <v>31</v>
      </c>
      <c r="I12" s="41">
        <f t="shared" si="1"/>
        <v>15</v>
      </c>
      <c r="J12" s="41">
        <f t="shared" si="1"/>
        <v>8</v>
      </c>
      <c r="K12" s="41">
        <f t="shared" si="1"/>
        <v>3</v>
      </c>
      <c r="L12" s="41">
        <f t="shared" si="1"/>
        <v>1</v>
      </c>
      <c r="M12" s="41">
        <f t="shared" si="1"/>
        <v>2</v>
      </c>
      <c r="N12" s="41">
        <f t="shared" si="1"/>
        <v>0</v>
      </c>
      <c r="O12" s="41">
        <f t="shared" si="1"/>
        <v>0</v>
      </c>
      <c r="P12" s="41">
        <f t="shared" si="1"/>
        <v>1</v>
      </c>
      <c r="Q12" s="41">
        <f t="shared" si="1"/>
        <v>0</v>
      </c>
      <c r="R12" s="41">
        <f t="shared" si="1"/>
        <v>0</v>
      </c>
      <c r="S12" s="41">
        <f t="shared" si="1"/>
        <v>0</v>
      </c>
      <c r="T12" s="41">
        <f t="shared" si="1"/>
        <v>0</v>
      </c>
      <c r="U12" s="41">
        <f t="shared" si="1"/>
        <v>0</v>
      </c>
      <c r="V12" s="41">
        <f t="shared" si="1"/>
        <v>0</v>
      </c>
      <c r="W12" s="42">
        <f t="shared" si="0"/>
        <v>123</v>
      </c>
    </row>
    <row r="13" spans="1:24" x14ac:dyDescent="0.35">
      <c r="A13" s="167"/>
      <c r="B13" s="174" t="s">
        <v>116</v>
      </c>
      <c r="C13" s="36" t="s">
        <v>2</v>
      </c>
      <c r="D13" s="36" t="s">
        <v>3</v>
      </c>
      <c r="E13" s="36">
        <v>4</v>
      </c>
      <c r="F13" s="36">
        <v>16</v>
      </c>
      <c r="G13" s="36">
        <v>20</v>
      </c>
      <c r="H13" s="36">
        <v>9</v>
      </c>
      <c r="I13" s="36">
        <v>8</v>
      </c>
      <c r="J13" s="36">
        <v>3</v>
      </c>
      <c r="K13" s="36">
        <v>2</v>
      </c>
      <c r="L13" s="36">
        <v>1</v>
      </c>
      <c r="M13" s="36">
        <v>2</v>
      </c>
      <c r="N13" s="36"/>
      <c r="O13" s="36">
        <v>1</v>
      </c>
      <c r="P13" s="36"/>
      <c r="Q13" s="36"/>
      <c r="R13" s="36"/>
      <c r="S13" s="36"/>
      <c r="T13" s="36"/>
      <c r="U13" s="36"/>
      <c r="V13" s="36">
        <v>1</v>
      </c>
      <c r="W13" s="37">
        <f t="shared" si="0"/>
        <v>67</v>
      </c>
    </row>
    <row r="14" spans="1:24" x14ac:dyDescent="0.35">
      <c r="A14" s="167"/>
      <c r="B14" s="174"/>
      <c r="C14" s="36" t="s">
        <v>4</v>
      </c>
      <c r="D14" s="36" t="s">
        <v>5</v>
      </c>
      <c r="E14" s="36"/>
      <c r="F14" s="36">
        <v>24</v>
      </c>
      <c r="G14" s="36">
        <v>16</v>
      </c>
      <c r="H14" s="36">
        <v>17</v>
      </c>
      <c r="I14" s="36">
        <v>8</v>
      </c>
      <c r="J14" s="36">
        <v>5</v>
      </c>
      <c r="K14" s="36">
        <v>5</v>
      </c>
      <c r="L14" s="36">
        <v>3</v>
      </c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7">
        <f t="shared" si="0"/>
        <v>78</v>
      </c>
    </row>
    <row r="15" spans="1:24" x14ac:dyDescent="0.35">
      <c r="A15" s="167"/>
      <c r="B15" s="174"/>
      <c r="C15" s="36" t="s">
        <v>6</v>
      </c>
      <c r="D15" s="36" t="s">
        <v>3</v>
      </c>
      <c r="E15" s="36"/>
      <c r="F15" s="36">
        <v>7</v>
      </c>
      <c r="G15" s="36">
        <v>6</v>
      </c>
      <c r="H15" s="36">
        <v>4</v>
      </c>
      <c r="I15" s="36">
        <v>6</v>
      </c>
      <c r="J15" s="36">
        <v>2</v>
      </c>
      <c r="K15" s="36"/>
      <c r="L15" s="36"/>
      <c r="M15" s="36">
        <v>1</v>
      </c>
      <c r="N15" s="36"/>
      <c r="O15" s="36"/>
      <c r="P15" s="36">
        <v>1</v>
      </c>
      <c r="Q15" s="36"/>
      <c r="R15" s="36"/>
      <c r="S15" s="36"/>
      <c r="T15" s="36"/>
      <c r="U15" s="36"/>
      <c r="V15" s="36"/>
      <c r="W15" s="37">
        <f t="shared" si="0"/>
        <v>27</v>
      </c>
    </row>
    <row r="16" spans="1:24" x14ac:dyDescent="0.35">
      <c r="A16" s="167"/>
      <c r="B16" s="174"/>
      <c r="C16" s="36" t="s">
        <v>7</v>
      </c>
      <c r="D16" s="36" t="s">
        <v>8</v>
      </c>
      <c r="E16" s="36">
        <v>1</v>
      </c>
      <c r="F16" s="36">
        <v>9</v>
      </c>
      <c r="G16" s="36">
        <v>9</v>
      </c>
      <c r="H16" s="36">
        <v>5</v>
      </c>
      <c r="I16" s="36">
        <v>4</v>
      </c>
      <c r="J16" s="36">
        <v>3</v>
      </c>
      <c r="K16" s="36"/>
      <c r="L16" s="36">
        <v>2</v>
      </c>
      <c r="M16" s="36">
        <v>2</v>
      </c>
      <c r="N16" s="36"/>
      <c r="O16" s="36">
        <v>1</v>
      </c>
      <c r="P16" s="36"/>
      <c r="Q16" s="36"/>
      <c r="R16" s="36"/>
      <c r="S16" s="36"/>
      <c r="T16" s="36"/>
      <c r="U16" s="36"/>
      <c r="V16" s="36"/>
      <c r="W16" s="37">
        <f t="shared" si="0"/>
        <v>36</v>
      </c>
    </row>
    <row r="17" spans="1:23" x14ac:dyDescent="0.35">
      <c r="A17" s="167"/>
      <c r="B17" s="174"/>
      <c r="C17" s="36" t="s">
        <v>9</v>
      </c>
      <c r="D17" s="36" t="s">
        <v>10</v>
      </c>
      <c r="E17" s="36"/>
      <c r="F17" s="36">
        <v>1</v>
      </c>
      <c r="G17" s="36">
        <v>1</v>
      </c>
      <c r="H17" s="36">
        <v>2</v>
      </c>
      <c r="I17" s="36">
        <v>2</v>
      </c>
      <c r="J17" s="36">
        <v>3</v>
      </c>
      <c r="K17" s="36">
        <v>3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7">
        <f t="shared" si="0"/>
        <v>12</v>
      </c>
    </row>
    <row r="18" spans="1:23" x14ac:dyDescent="0.35">
      <c r="A18" s="167"/>
      <c r="B18" s="174"/>
      <c r="C18" s="36" t="s">
        <v>11</v>
      </c>
      <c r="D18" s="36" t="s">
        <v>12</v>
      </c>
      <c r="E18" s="36"/>
      <c r="F18" s="36">
        <v>17</v>
      </c>
      <c r="G18" s="36">
        <v>8</v>
      </c>
      <c r="H18" s="36">
        <v>5</v>
      </c>
      <c r="I18" s="36">
        <v>4</v>
      </c>
      <c r="J18" s="36">
        <v>2</v>
      </c>
      <c r="K18" s="36"/>
      <c r="L18" s="36"/>
      <c r="M18" s="36">
        <v>1</v>
      </c>
      <c r="N18" s="36"/>
      <c r="O18" s="36"/>
      <c r="P18" s="36"/>
      <c r="Q18" s="36"/>
      <c r="R18" s="36"/>
      <c r="S18" s="36"/>
      <c r="T18" s="36">
        <v>1</v>
      </c>
      <c r="U18" s="36"/>
      <c r="V18" s="36"/>
      <c r="W18" s="37">
        <f t="shared" si="0"/>
        <v>38</v>
      </c>
    </row>
    <row r="19" spans="1:23" x14ac:dyDescent="0.35">
      <c r="A19" s="167"/>
      <c r="B19" s="174"/>
      <c r="C19" s="176" t="s">
        <v>117</v>
      </c>
      <c r="D19" s="176"/>
      <c r="E19" s="41">
        <f>SUM(E13:E18)</f>
        <v>5</v>
      </c>
      <c r="F19" s="41">
        <f t="shared" ref="F19:V19" si="2">SUM(F13:F18)</f>
        <v>74</v>
      </c>
      <c r="G19" s="41">
        <f t="shared" si="2"/>
        <v>60</v>
      </c>
      <c r="H19" s="41">
        <f t="shared" si="2"/>
        <v>42</v>
      </c>
      <c r="I19" s="41">
        <f t="shared" si="2"/>
        <v>32</v>
      </c>
      <c r="J19" s="41">
        <f t="shared" si="2"/>
        <v>18</v>
      </c>
      <c r="K19" s="41">
        <f t="shared" si="2"/>
        <v>10</v>
      </c>
      <c r="L19" s="41">
        <f t="shared" si="2"/>
        <v>6</v>
      </c>
      <c r="M19" s="41">
        <f t="shared" si="2"/>
        <v>6</v>
      </c>
      <c r="N19" s="41">
        <f t="shared" si="2"/>
        <v>0</v>
      </c>
      <c r="O19" s="41">
        <f t="shared" si="2"/>
        <v>2</v>
      </c>
      <c r="P19" s="41">
        <f t="shared" si="2"/>
        <v>1</v>
      </c>
      <c r="Q19" s="41">
        <f t="shared" si="2"/>
        <v>0</v>
      </c>
      <c r="R19" s="41">
        <f t="shared" si="2"/>
        <v>0</v>
      </c>
      <c r="S19" s="41">
        <f t="shared" si="2"/>
        <v>0</v>
      </c>
      <c r="T19" s="41">
        <f t="shared" si="2"/>
        <v>1</v>
      </c>
      <c r="U19" s="41">
        <f t="shared" si="2"/>
        <v>0</v>
      </c>
      <c r="V19" s="41">
        <f t="shared" si="2"/>
        <v>1</v>
      </c>
      <c r="W19" s="42">
        <f t="shared" si="0"/>
        <v>258</v>
      </c>
    </row>
    <row r="20" spans="1:23" x14ac:dyDescent="0.35">
      <c r="A20" s="167"/>
      <c r="B20" s="174" t="s">
        <v>122</v>
      </c>
      <c r="C20" s="36" t="s">
        <v>15</v>
      </c>
      <c r="D20" s="36" t="s">
        <v>16</v>
      </c>
      <c r="E20" s="36">
        <v>8</v>
      </c>
      <c r="F20" s="36">
        <v>1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7">
        <f t="shared" si="0"/>
        <v>9</v>
      </c>
    </row>
    <row r="21" spans="1:23" x14ac:dyDescent="0.35">
      <c r="A21" s="167"/>
      <c r="B21" s="174"/>
      <c r="C21" s="36" t="s">
        <v>17</v>
      </c>
      <c r="D21" s="36" t="s">
        <v>18</v>
      </c>
      <c r="E21" s="36"/>
      <c r="F21" s="36"/>
      <c r="G21" s="36"/>
      <c r="H21" s="36">
        <v>1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7">
        <f t="shared" si="0"/>
        <v>1</v>
      </c>
    </row>
    <row r="22" spans="1:23" x14ac:dyDescent="0.35">
      <c r="A22" s="167"/>
      <c r="B22" s="174"/>
      <c r="C22" s="176" t="s">
        <v>117</v>
      </c>
      <c r="D22" s="176"/>
      <c r="E22" s="41">
        <f>SUM(E20:E21)</f>
        <v>8</v>
      </c>
      <c r="F22" s="41">
        <f t="shared" ref="F22:V22" si="3">SUM(F20:F21)</f>
        <v>1</v>
      </c>
      <c r="G22" s="41">
        <f t="shared" si="3"/>
        <v>0</v>
      </c>
      <c r="H22" s="41">
        <f t="shared" si="3"/>
        <v>1</v>
      </c>
      <c r="I22" s="41">
        <f t="shared" si="3"/>
        <v>0</v>
      </c>
      <c r="J22" s="41">
        <f t="shared" si="3"/>
        <v>0</v>
      </c>
      <c r="K22" s="41">
        <f t="shared" si="3"/>
        <v>0</v>
      </c>
      <c r="L22" s="41">
        <f t="shared" si="3"/>
        <v>0</v>
      </c>
      <c r="M22" s="41">
        <f t="shared" si="3"/>
        <v>0</v>
      </c>
      <c r="N22" s="41">
        <f t="shared" si="3"/>
        <v>0</v>
      </c>
      <c r="O22" s="41">
        <f t="shared" si="3"/>
        <v>0</v>
      </c>
      <c r="P22" s="41">
        <f t="shared" si="3"/>
        <v>0</v>
      </c>
      <c r="Q22" s="41">
        <f t="shared" si="3"/>
        <v>0</v>
      </c>
      <c r="R22" s="41">
        <f t="shared" si="3"/>
        <v>0</v>
      </c>
      <c r="S22" s="41">
        <f t="shared" si="3"/>
        <v>0</v>
      </c>
      <c r="T22" s="41">
        <f t="shared" si="3"/>
        <v>0</v>
      </c>
      <c r="U22" s="41">
        <f t="shared" si="3"/>
        <v>0</v>
      </c>
      <c r="V22" s="41">
        <f t="shared" si="3"/>
        <v>0</v>
      </c>
      <c r="W22" s="42">
        <f t="shared" si="0"/>
        <v>10</v>
      </c>
    </row>
    <row r="23" spans="1:23" ht="15" thickBot="1" x14ac:dyDescent="0.4">
      <c r="A23" s="168"/>
      <c r="B23" s="169" t="s">
        <v>117</v>
      </c>
      <c r="C23" s="169"/>
      <c r="D23" s="169"/>
      <c r="E23" s="47">
        <f>SUM(E22,E19,E12)</f>
        <v>19</v>
      </c>
      <c r="F23" s="47">
        <f t="shared" ref="F23:V23" si="4">SUM(F22,F19,F12)</f>
        <v>105</v>
      </c>
      <c r="G23" s="47">
        <f t="shared" si="4"/>
        <v>86</v>
      </c>
      <c r="H23" s="47">
        <f t="shared" si="4"/>
        <v>74</v>
      </c>
      <c r="I23" s="47">
        <f t="shared" si="4"/>
        <v>47</v>
      </c>
      <c r="J23" s="47">
        <f t="shared" si="4"/>
        <v>26</v>
      </c>
      <c r="K23" s="47">
        <f t="shared" si="4"/>
        <v>13</v>
      </c>
      <c r="L23" s="47">
        <f t="shared" si="4"/>
        <v>7</v>
      </c>
      <c r="M23" s="47">
        <f t="shared" si="4"/>
        <v>8</v>
      </c>
      <c r="N23" s="47">
        <f t="shared" si="4"/>
        <v>0</v>
      </c>
      <c r="O23" s="47">
        <f t="shared" si="4"/>
        <v>2</v>
      </c>
      <c r="P23" s="47">
        <f t="shared" si="4"/>
        <v>2</v>
      </c>
      <c r="Q23" s="47">
        <f t="shared" si="4"/>
        <v>0</v>
      </c>
      <c r="R23" s="47">
        <f t="shared" si="4"/>
        <v>0</v>
      </c>
      <c r="S23" s="47">
        <f t="shared" si="4"/>
        <v>0</v>
      </c>
      <c r="T23" s="47">
        <f t="shared" si="4"/>
        <v>1</v>
      </c>
      <c r="U23" s="47">
        <f t="shared" si="4"/>
        <v>0</v>
      </c>
      <c r="V23" s="47">
        <f t="shared" si="4"/>
        <v>1</v>
      </c>
      <c r="W23" s="48">
        <f t="shared" si="0"/>
        <v>391</v>
      </c>
    </row>
    <row r="24" spans="1:23" ht="4" customHeight="1" thickBot="1" x14ac:dyDescent="0.3"/>
    <row r="25" spans="1:23" x14ac:dyDescent="0.35">
      <c r="A25" s="166" t="s">
        <v>37</v>
      </c>
      <c r="B25" s="179" t="s">
        <v>119</v>
      </c>
      <c r="C25" s="34" t="s">
        <v>71</v>
      </c>
      <c r="D25" s="34" t="s">
        <v>39</v>
      </c>
      <c r="E25" s="34"/>
      <c r="F25" s="34">
        <v>2</v>
      </c>
      <c r="G25" s="34">
        <v>5</v>
      </c>
      <c r="H25" s="34">
        <v>3</v>
      </c>
      <c r="I25" s="34"/>
      <c r="J25" s="34">
        <v>2</v>
      </c>
      <c r="K25" s="34">
        <v>2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5">
        <f t="shared" si="0"/>
        <v>14</v>
      </c>
    </row>
    <row r="26" spans="1:23" x14ac:dyDescent="0.35">
      <c r="A26" s="167"/>
      <c r="B26" s="174"/>
      <c r="C26" s="36" t="s">
        <v>72</v>
      </c>
      <c r="D26" s="36" t="s">
        <v>41</v>
      </c>
      <c r="E26" s="36">
        <v>4</v>
      </c>
      <c r="F26" s="36">
        <v>4</v>
      </c>
      <c r="G26" s="36">
        <v>4</v>
      </c>
      <c r="H26" s="36">
        <v>6</v>
      </c>
      <c r="I26" s="36">
        <v>4</v>
      </c>
      <c r="J26" s="36">
        <v>2</v>
      </c>
      <c r="K26" s="36"/>
      <c r="L26" s="36"/>
      <c r="M26" s="36"/>
      <c r="N26" s="36">
        <v>1</v>
      </c>
      <c r="O26" s="36"/>
      <c r="P26" s="36"/>
      <c r="Q26" s="36"/>
      <c r="R26" s="36"/>
      <c r="S26" s="36"/>
      <c r="T26" s="36"/>
      <c r="U26" s="36"/>
      <c r="V26" s="36"/>
      <c r="W26" s="37">
        <f t="shared" si="0"/>
        <v>25</v>
      </c>
    </row>
    <row r="27" spans="1:23" x14ac:dyDescent="0.35">
      <c r="A27" s="167"/>
      <c r="B27" s="174"/>
      <c r="C27" s="36" t="s">
        <v>73</v>
      </c>
      <c r="D27" s="36" t="s">
        <v>74</v>
      </c>
      <c r="E27" s="36">
        <v>1</v>
      </c>
      <c r="F27" s="36"/>
      <c r="G27" s="36">
        <v>3</v>
      </c>
      <c r="H27" s="36">
        <v>3</v>
      </c>
      <c r="I27" s="36">
        <v>2</v>
      </c>
      <c r="J27" s="36">
        <v>1</v>
      </c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7">
        <f t="shared" si="0"/>
        <v>10</v>
      </c>
    </row>
    <row r="28" spans="1:23" x14ac:dyDescent="0.35">
      <c r="A28" s="167"/>
      <c r="B28" s="174"/>
      <c r="C28" s="36" t="s">
        <v>75</v>
      </c>
      <c r="D28" s="36" t="s">
        <v>45</v>
      </c>
      <c r="E28" s="36"/>
      <c r="F28" s="36">
        <v>9</v>
      </c>
      <c r="G28" s="36">
        <v>9</v>
      </c>
      <c r="H28" s="36">
        <v>1</v>
      </c>
      <c r="I28" s="36">
        <v>8</v>
      </c>
      <c r="J28" s="36">
        <v>5</v>
      </c>
      <c r="K28" s="36">
        <v>1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7">
        <f t="shared" si="0"/>
        <v>33</v>
      </c>
    </row>
    <row r="29" spans="1:23" x14ac:dyDescent="0.35">
      <c r="A29" s="167"/>
      <c r="B29" s="174"/>
      <c r="C29" s="36" t="s">
        <v>76</v>
      </c>
      <c r="D29" s="36" t="s">
        <v>47</v>
      </c>
      <c r="E29" s="36">
        <v>2</v>
      </c>
      <c r="F29" s="36">
        <v>10</v>
      </c>
      <c r="G29" s="36">
        <v>18</v>
      </c>
      <c r="H29" s="36">
        <v>9</v>
      </c>
      <c r="I29" s="36">
        <v>6</v>
      </c>
      <c r="J29" s="36">
        <v>8</v>
      </c>
      <c r="K29" s="36">
        <v>1</v>
      </c>
      <c r="L29" s="36">
        <v>1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7">
        <f t="shared" si="0"/>
        <v>55</v>
      </c>
    </row>
    <row r="30" spans="1:23" x14ac:dyDescent="0.35">
      <c r="A30" s="167"/>
      <c r="B30" s="174"/>
      <c r="C30" s="36" t="s">
        <v>77</v>
      </c>
      <c r="D30" s="36" t="s">
        <v>78</v>
      </c>
      <c r="E30" s="36"/>
      <c r="F30" s="36"/>
      <c r="G30" s="36">
        <v>5</v>
      </c>
      <c r="H30" s="36">
        <v>4</v>
      </c>
      <c r="I30" s="36">
        <v>2</v>
      </c>
      <c r="J30" s="36">
        <v>1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7">
        <f t="shared" si="0"/>
        <v>12</v>
      </c>
    </row>
    <row r="31" spans="1:23" x14ac:dyDescent="0.35">
      <c r="A31" s="167"/>
      <c r="B31" s="174"/>
      <c r="C31" s="176" t="s">
        <v>117</v>
      </c>
      <c r="D31" s="176"/>
      <c r="E31" s="41">
        <f>SUM(E25:E30)</f>
        <v>7</v>
      </c>
      <c r="F31" s="41">
        <f t="shared" ref="F31:V31" si="5">SUM(F25:F30)</f>
        <v>25</v>
      </c>
      <c r="G31" s="41">
        <f t="shared" si="5"/>
        <v>44</v>
      </c>
      <c r="H31" s="41">
        <f t="shared" si="5"/>
        <v>26</v>
      </c>
      <c r="I31" s="41">
        <f t="shared" si="5"/>
        <v>22</v>
      </c>
      <c r="J31" s="41">
        <f t="shared" si="5"/>
        <v>19</v>
      </c>
      <c r="K31" s="41">
        <f t="shared" si="5"/>
        <v>4</v>
      </c>
      <c r="L31" s="41">
        <f t="shared" si="5"/>
        <v>1</v>
      </c>
      <c r="M31" s="41">
        <f t="shared" si="5"/>
        <v>0</v>
      </c>
      <c r="N31" s="41">
        <f t="shared" si="5"/>
        <v>1</v>
      </c>
      <c r="O31" s="41">
        <f t="shared" si="5"/>
        <v>0</v>
      </c>
      <c r="P31" s="41">
        <f t="shared" si="5"/>
        <v>0</v>
      </c>
      <c r="Q31" s="41">
        <f t="shared" si="5"/>
        <v>0</v>
      </c>
      <c r="R31" s="41">
        <f t="shared" si="5"/>
        <v>0</v>
      </c>
      <c r="S31" s="41">
        <f t="shared" si="5"/>
        <v>0</v>
      </c>
      <c r="T31" s="41">
        <f t="shared" si="5"/>
        <v>0</v>
      </c>
      <c r="U31" s="41">
        <f t="shared" si="5"/>
        <v>0</v>
      </c>
      <c r="V31" s="41">
        <f t="shared" si="5"/>
        <v>0</v>
      </c>
      <c r="W31" s="42">
        <f t="shared" si="0"/>
        <v>149</v>
      </c>
    </row>
    <row r="32" spans="1:23" x14ac:dyDescent="0.35">
      <c r="A32" s="167"/>
      <c r="B32" s="174" t="s">
        <v>116</v>
      </c>
      <c r="C32" s="36" t="s">
        <v>38</v>
      </c>
      <c r="D32" s="36" t="s">
        <v>39</v>
      </c>
      <c r="E32" s="36">
        <v>2</v>
      </c>
      <c r="F32" s="36">
        <v>9</v>
      </c>
      <c r="G32" s="36">
        <v>4</v>
      </c>
      <c r="H32" s="36">
        <v>6</v>
      </c>
      <c r="I32" s="36">
        <v>3</v>
      </c>
      <c r="J32" s="36">
        <v>5</v>
      </c>
      <c r="K32" s="36">
        <v>2</v>
      </c>
      <c r="L32" s="36">
        <v>2</v>
      </c>
      <c r="M32" s="36"/>
      <c r="N32" s="36">
        <v>1</v>
      </c>
      <c r="O32" s="36"/>
      <c r="P32" s="36"/>
      <c r="Q32" s="36"/>
      <c r="R32" s="36"/>
      <c r="S32" s="36"/>
      <c r="T32" s="36"/>
      <c r="U32" s="36"/>
      <c r="V32" s="36"/>
      <c r="W32" s="37">
        <f t="shared" si="0"/>
        <v>34</v>
      </c>
    </row>
    <row r="33" spans="1:23" x14ac:dyDescent="0.35">
      <c r="A33" s="167"/>
      <c r="B33" s="174"/>
      <c r="C33" s="36" t="s">
        <v>40</v>
      </c>
      <c r="D33" s="36" t="s">
        <v>41</v>
      </c>
      <c r="E33" s="36"/>
      <c r="F33" s="36">
        <v>10</v>
      </c>
      <c r="G33" s="36">
        <v>12</v>
      </c>
      <c r="H33" s="36">
        <v>1</v>
      </c>
      <c r="I33" s="36">
        <v>5</v>
      </c>
      <c r="J33" s="36"/>
      <c r="K33" s="36">
        <v>2</v>
      </c>
      <c r="L33" s="36">
        <v>1</v>
      </c>
      <c r="M33" s="36">
        <v>1</v>
      </c>
      <c r="N33" s="36"/>
      <c r="O33" s="36"/>
      <c r="P33" s="36">
        <v>1</v>
      </c>
      <c r="Q33" s="36"/>
      <c r="R33" s="36"/>
      <c r="S33" s="36"/>
      <c r="T33" s="36"/>
      <c r="U33" s="36"/>
      <c r="V33" s="36"/>
      <c r="W33" s="37">
        <f t="shared" si="0"/>
        <v>33</v>
      </c>
    </row>
    <row r="34" spans="1:23" x14ac:dyDescent="0.35">
      <c r="A34" s="167"/>
      <c r="B34" s="174"/>
      <c r="C34" s="36" t="s">
        <v>42</v>
      </c>
      <c r="D34" s="36" t="s">
        <v>43</v>
      </c>
      <c r="E34" s="36">
        <v>4</v>
      </c>
      <c r="F34" s="36">
        <v>2</v>
      </c>
      <c r="G34" s="36"/>
      <c r="H34" s="36">
        <v>1</v>
      </c>
      <c r="I34" s="36">
        <v>1</v>
      </c>
      <c r="J34" s="36"/>
      <c r="K34" s="36">
        <v>1</v>
      </c>
      <c r="L34" s="36"/>
      <c r="M34" s="36"/>
      <c r="N34" s="36">
        <v>1</v>
      </c>
      <c r="O34" s="36"/>
      <c r="P34" s="36"/>
      <c r="Q34" s="36"/>
      <c r="R34" s="36"/>
      <c r="S34" s="36"/>
      <c r="T34" s="36"/>
      <c r="U34" s="36"/>
      <c r="V34" s="36"/>
      <c r="W34" s="37">
        <f t="shared" si="0"/>
        <v>10</v>
      </c>
    </row>
    <row r="35" spans="1:23" x14ac:dyDescent="0.35">
      <c r="A35" s="167"/>
      <c r="B35" s="174"/>
      <c r="C35" s="36" t="s">
        <v>44</v>
      </c>
      <c r="D35" s="36" t="s">
        <v>45</v>
      </c>
      <c r="E35" s="36">
        <v>3</v>
      </c>
      <c r="F35" s="36">
        <v>6</v>
      </c>
      <c r="G35" s="36">
        <v>1</v>
      </c>
      <c r="H35" s="36">
        <v>3</v>
      </c>
      <c r="I35" s="36">
        <v>3</v>
      </c>
      <c r="J35" s="36">
        <v>3</v>
      </c>
      <c r="K35" s="36">
        <v>3</v>
      </c>
      <c r="L35" s="36">
        <v>4</v>
      </c>
      <c r="M35" s="36">
        <v>1</v>
      </c>
      <c r="N35" s="36"/>
      <c r="O35" s="36"/>
      <c r="P35" s="36"/>
      <c r="Q35" s="36"/>
      <c r="R35" s="36"/>
      <c r="S35" s="36"/>
      <c r="T35" s="36">
        <v>1</v>
      </c>
      <c r="U35" s="36"/>
      <c r="V35" s="36"/>
      <c r="W35" s="37">
        <f t="shared" si="0"/>
        <v>28</v>
      </c>
    </row>
    <row r="36" spans="1:23" x14ac:dyDescent="0.35">
      <c r="A36" s="167"/>
      <c r="B36" s="174"/>
      <c r="C36" s="36" t="s">
        <v>46</v>
      </c>
      <c r="D36" s="36" t="s">
        <v>47</v>
      </c>
      <c r="E36" s="36">
        <v>4</v>
      </c>
      <c r="F36" s="36">
        <v>15</v>
      </c>
      <c r="G36" s="36">
        <v>8</v>
      </c>
      <c r="H36" s="36">
        <v>7</v>
      </c>
      <c r="I36" s="36">
        <v>3</v>
      </c>
      <c r="J36" s="36">
        <v>4</v>
      </c>
      <c r="K36" s="36">
        <v>2</v>
      </c>
      <c r="L36" s="36">
        <v>2</v>
      </c>
      <c r="M36" s="36">
        <v>2</v>
      </c>
      <c r="N36" s="36">
        <v>2</v>
      </c>
      <c r="O36" s="36">
        <v>2</v>
      </c>
      <c r="P36" s="36">
        <v>1</v>
      </c>
      <c r="Q36" s="36"/>
      <c r="R36" s="36"/>
      <c r="S36" s="36"/>
      <c r="T36" s="36"/>
      <c r="U36" s="36">
        <v>1</v>
      </c>
      <c r="V36" s="36"/>
      <c r="W36" s="37">
        <f t="shared" si="0"/>
        <v>53</v>
      </c>
    </row>
    <row r="37" spans="1:23" x14ac:dyDescent="0.35">
      <c r="A37" s="167"/>
      <c r="B37" s="174"/>
      <c r="C37" s="36" t="s">
        <v>48</v>
      </c>
      <c r="D37" s="36" t="s">
        <v>49</v>
      </c>
      <c r="E37" s="36"/>
      <c r="F37" s="36"/>
      <c r="G37" s="36">
        <v>2</v>
      </c>
      <c r="H37" s="36">
        <v>3</v>
      </c>
      <c r="I37" s="36">
        <v>6</v>
      </c>
      <c r="J37" s="36"/>
      <c r="K37" s="36"/>
      <c r="L37" s="36"/>
      <c r="M37" s="36"/>
      <c r="N37" s="36">
        <v>1</v>
      </c>
      <c r="O37" s="36"/>
      <c r="P37" s="36"/>
      <c r="Q37" s="36"/>
      <c r="R37" s="36"/>
      <c r="S37" s="36"/>
      <c r="T37" s="36"/>
      <c r="U37" s="36"/>
      <c r="V37" s="36"/>
      <c r="W37" s="37">
        <f t="shared" si="0"/>
        <v>12</v>
      </c>
    </row>
    <row r="38" spans="1:23" x14ac:dyDescent="0.35">
      <c r="A38" s="167"/>
      <c r="B38" s="174"/>
      <c r="C38" s="36" t="s">
        <v>50</v>
      </c>
      <c r="D38" s="36" t="s">
        <v>51</v>
      </c>
      <c r="E38" s="36"/>
      <c r="F38" s="36">
        <v>1</v>
      </c>
      <c r="G38" s="36">
        <v>4</v>
      </c>
      <c r="H38" s="36">
        <v>2</v>
      </c>
      <c r="I38" s="36">
        <v>4</v>
      </c>
      <c r="J38" s="36">
        <v>3</v>
      </c>
      <c r="K38" s="36">
        <v>2</v>
      </c>
      <c r="L38" s="36">
        <v>1</v>
      </c>
      <c r="M38" s="36"/>
      <c r="N38" s="36">
        <v>3</v>
      </c>
      <c r="O38" s="36"/>
      <c r="P38" s="36"/>
      <c r="Q38" s="36"/>
      <c r="R38" s="36"/>
      <c r="S38" s="36"/>
      <c r="T38" s="36"/>
      <c r="U38" s="36"/>
      <c r="V38" s="36"/>
      <c r="W38" s="37">
        <f t="shared" si="0"/>
        <v>20</v>
      </c>
    </row>
    <row r="39" spans="1:23" x14ac:dyDescent="0.35">
      <c r="A39" s="167"/>
      <c r="B39" s="174"/>
      <c r="C39" s="176" t="s">
        <v>117</v>
      </c>
      <c r="D39" s="176"/>
      <c r="E39" s="41">
        <f>SUM(E32:E38)</f>
        <v>13</v>
      </c>
      <c r="F39" s="41">
        <f t="shared" ref="F39:V39" si="6">SUM(F32:F38)</f>
        <v>43</v>
      </c>
      <c r="G39" s="41">
        <f t="shared" si="6"/>
        <v>31</v>
      </c>
      <c r="H39" s="41">
        <f t="shared" si="6"/>
        <v>23</v>
      </c>
      <c r="I39" s="41">
        <f t="shared" si="6"/>
        <v>25</v>
      </c>
      <c r="J39" s="41">
        <f t="shared" si="6"/>
        <v>15</v>
      </c>
      <c r="K39" s="41">
        <f t="shared" si="6"/>
        <v>12</v>
      </c>
      <c r="L39" s="41">
        <f t="shared" si="6"/>
        <v>10</v>
      </c>
      <c r="M39" s="41">
        <f t="shared" si="6"/>
        <v>4</v>
      </c>
      <c r="N39" s="41">
        <f t="shared" si="6"/>
        <v>8</v>
      </c>
      <c r="O39" s="41">
        <f t="shared" si="6"/>
        <v>2</v>
      </c>
      <c r="P39" s="41">
        <f t="shared" si="6"/>
        <v>2</v>
      </c>
      <c r="Q39" s="41">
        <f t="shared" si="6"/>
        <v>0</v>
      </c>
      <c r="R39" s="41">
        <f t="shared" si="6"/>
        <v>0</v>
      </c>
      <c r="S39" s="41">
        <f t="shared" si="6"/>
        <v>0</v>
      </c>
      <c r="T39" s="41">
        <f t="shared" si="6"/>
        <v>1</v>
      </c>
      <c r="U39" s="41">
        <f t="shared" si="6"/>
        <v>1</v>
      </c>
      <c r="V39" s="41">
        <f t="shared" si="6"/>
        <v>0</v>
      </c>
      <c r="W39" s="42">
        <f t="shared" si="0"/>
        <v>190</v>
      </c>
    </row>
    <row r="40" spans="1:23" x14ac:dyDescent="0.35">
      <c r="A40" s="167"/>
      <c r="B40" s="174" t="s">
        <v>122</v>
      </c>
      <c r="C40" s="43" t="s">
        <v>54</v>
      </c>
      <c r="D40" s="43" t="s">
        <v>55</v>
      </c>
      <c r="E40" s="43">
        <v>7</v>
      </c>
      <c r="F40" s="43">
        <v>1</v>
      </c>
      <c r="G40" s="43">
        <v>1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4">
        <f t="shared" si="0"/>
        <v>9</v>
      </c>
    </row>
    <row r="41" spans="1:23" x14ac:dyDescent="0.35">
      <c r="A41" s="167"/>
      <c r="B41" s="174"/>
      <c r="C41" s="43" t="s">
        <v>56</v>
      </c>
      <c r="D41" s="43" t="s">
        <v>57</v>
      </c>
      <c r="E41" s="43">
        <v>4</v>
      </c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4">
        <f t="shared" si="0"/>
        <v>4</v>
      </c>
    </row>
    <row r="42" spans="1:23" x14ac:dyDescent="0.35">
      <c r="A42" s="167"/>
      <c r="B42" s="174"/>
      <c r="C42" s="176" t="s">
        <v>117</v>
      </c>
      <c r="D42" s="176"/>
      <c r="E42" s="41">
        <f>SUM(E40:E41)</f>
        <v>11</v>
      </c>
      <c r="F42" s="41">
        <f t="shared" ref="F42:V42" si="7">SUM(F40:F41)</f>
        <v>1</v>
      </c>
      <c r="G42" s="41">
        <f t="shared" si="7"/>
        <v>1</v>
      </c>
      <c r="H42" s="41">
        <f t="shared" si="7"/>
        <v>0</v>
      </c>
      <c r="I42" s="41">
        <f t="shared" si="7"/>
        <v>0</v>
      </c>
      <c r="J42" s="41">
        <f t="shared" si="7"/>
        <v>0</v>
      </c>
      <c r="K42" s="41">
        <f t="shared" si="7"/>
        <v>0</v>
      </c>
      <c r="L42" s="41">
        <f t="shared" si="7"/>
        <v>0</v>
      </c>
      <c r="M42" s="41">
        <f t="shared" si="7"/>
        <v>0</v>
      </c>
      <c r="N42" s="41">
        <f t="shared" si="7"/>
        <v>0</v>
      </c>
      <c r="O42" s="41">
        <f t="shared" si="7"/>
        <v>0</v>
      </c>
      <c r="P42" s="41">
        <f t="shared" si="7"/>
        <v>0</v>
      </c>
      <c r="Q42" s="41">
        <f t="shared" si="7"/>
        <v>0</v>
      </c>
      <c r="R42" s="41">
        <f t="shared" si="7"/>
        <v>0</v>
      </c>
      <c r="S42" s="41">
        <f t="shared" si="7"/>
        <v>0</v>
      </c>
      <c r="T42" s="41">
        <f t="shared" si="7"/>
        <v>0</v>
      </c>
      <c r="U42" s="41">
        <f t="shared" si="7"/>
        <v>0</v>
      </c>
      <c r="V42" s="41">
        <f t="shared" si="7"/>
        <v>0</v>
      </c>
      <c r="W42" s="42">
        <f t="shared" si="0"/>
        <v>13</v>
      </c>
    </row>
    <row r="43" spans="1:23" ht="15" thickBot="1" x14ac:dyDescent="0.4">
      <c r="A43" s="168"/>
      <c r="B43" s="169" t="s">
        <v>117</v>
      </c>
      <c r="C43" s="169"/>
      <c r="D43" s="169"/>
      <c r="E43" s="47">
        <f>SUM(E42,E39,E31)</f>
        <v>31</v>
      </c>
      <c r="F43" s="47">
        <f t="shared" ref="F43:V43" si="8">SUM(F42,F39,F31)</f>
        <v>69</v>
      </c>
      <c r="G43" s="47">
        <f t="shared" si="8"/>
        <v>76</v>
      </c>
      <c r="H43" s="47">
        <f t="shared" si="8"/>
        <v>49</v>
      </c>
      <c r="I43" s="47">
        <f t="shared" si="8"/>
        <v>47</v>
      </c>
      <c r="J43" s="47">
        <f t="shared" si="8"/>
        <v>34</v>
      </c>
      <c r="K43" s="47">
        <f t="shared" si="8"/>
        <v>16</v>
      </c>
      <c r="L43" s="47">
        <f t="shared" si="8"/>
        <v>11</v>
      </c>
      <c r="M43" s="47">
        <f t="shared" si="8"/>
        <v>4</v>
      </c>
      <c r="N43" s="47">
        <f t="shared" si="8"/>
        <v>9</v>
      </c>
      <c r="O43" s="47">
        <f t="shared" si="8"/>
        <v>2</v>
      </c>
      <c r="P43" s="47">
        <f t="shared" si="8"/>
        <v>2</v>
      </c>
      <c r="Q43" s="47">
        <f t="shared" si="8"/>
        <v>0</v>
      </c>
      <c r="R43" s="47">
        <f t="shared" si="8"/>
        <v>0</v>
      </c>
      <c r="S43" s="47">
        <f t="shared" si="8"/>
        <v>0</v>
      </c>
      <c r="T43" s="47">
        <f t="shared" si="8"/>
        <v>1</v>
      </c>
      <c r="U43" s="47">
        <f t="shared" si="8"/>
        <v>1</v>
      </c>
      <c r="V43" s="47">
        <f t="shared" si="8"/>
        <v>0</v>
      </c>
      <c r="W43" s="48">
        <f t="shared" si="0"/>
        <v>352</v>
      </c>
    </row>
    <row r="44" spans="1:23" ht="4" customHeight="1" thickBot="1" x14ac:dyDescent="0.3"/>
    <row r="45" spans="1:23" x14ac:dyDescent="0.35">
      <c r="A45" s="166" t="s">
        <v>79</v>
      </c>
      <c r="B45" s="179" t="s">
        <v>119</v>
      </c>
      <c r="C45" s="34" t="s">
        <v>99</v>
      </c>
      <c r="D45" s="34" t="s">
        <v>81</v>
      </c>
      <c r="E45" s="34">
        <v>6</v>
      </c>
      <c r="F45" s="34">
        <v>24</v>
      </c>
      <c r="G45" s="34">
        <v>26</v>
      </c>
      <c r="H45" s="34">
        <v>16</v>
      </c>
      <c r="I45" s="34">
        <v>7</v>
      </c>
      <c r="J45" s="34">
        <v>10</v>
      </c>
      <c r="K45" s="34">
        <v>3</v>
      </c>
      <c r="L45" s="34">
        <v>2</v>
      </c>
      <c r="M45" s="34">
        <v>1</v>
      </c>
      <c r="N45" s="34"/>
      <c r="O45" s="34"/>
      <c r="P45" s="34"/>
      <c r="Q45" s="34"/>
      <c r="R45" s="34"/>
      <c r="S45" s="34"/>
      <c r="T45" s="34"/>
      <c r="U45" s="34"/>
      <c r="V45" s="34"/>
      <c r="W45" s="35">
        <f t="shared" si="0"/>
        <v>95</v>
      </c>
    </row>
    <row r="46" spans="1:23" x14ac:dyDescent="0.35">
      <c r="A46" s="167"/>
      <c r="B46" s="174"/>
      <c r="C46" s="36" t="s">
        <v>100</v>
      </c>
      <c r="D46" s="36" t="s">
        <v>83</v>
      </c>
      <c r="E46" s="36">
        <v>2</v>
      </c>
      <c r="F46" s="36">
        <v>2</v>
      </c>
      <c r="G46" s="36">
        <v>1</v>
      </c>
      <c r="H46" s="36"/>
      <c r="I46" s="36">
        <v>2</v>
      </c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7">
        <f t="shared" si="0"/>
        <v>7</v>
      </c>
    </row>
    <row r="47" spans="1:23" x14ac:dyDescent="0.35">
      <c r="A47" s="167"/>
      <c r="B47" s="174"/>
      <c r="C47" s="36" t="s">
        <v>101</v>
      </c>
      <c r="D47" s="36" t="s">
        <v>87</v>
      </c>
      <c r="E47" s="36">
        <v>10</v>
      </c>
      <c r="F47" s="36">
        <v>9</v>
      </c>
      <c r="G47" s="36">
        <v>16</v>
      </c>
      <c r="H47" s="36">
        <v>13</v>
      </c>
      <c r="I47" s="36">
        <v>16</v>
      </c>
      <c r="J47" s="36">
        <v>11</v>
      </c>
      <c r="K47" s="36">
        <v>4</v>
      </c>
      <c r="L47" s="36">
        <v>3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7">
        <f t="shared" si="0"/>
        <v>82</v>
      </c>
    </row>
    <row r="48" spans="1:23" x14ac:dyDescent="0.35">
      <c r="A48" s="167"/>
      <c r="B48" s="174"/>
      <c r="C48" s="176" t="s">
        <v>117</v>
      </c>
      <c r="D48" s="176"/>
      <c r="E48" s="41">
        <f>SUM(E45:E47)</f>
        <v>18</v>
      </c>
      <c r="F48" s="41">
        <f t="shared" ref="F48:V48" si="9">SUM(F45:F47)</f>
        <v>35</v>
      </c>
      <c r="G48" s="41">
        <f t="shared" si="9"/>
        <v>43</v>
      </c>
      <c r="H48" s="41">
        <f t="shared" si="9"/>
        <v>29</v>
      </c>
      <c r="I48" s="41">
        <f t="shared" si="9"/>
        <v>25</v>
      </c>
      <c r="J48" s="41">
        <f t="shared" si="9"/>
        <v>21</v>
      </c>
      <c r="K48" s="41">
        <f t="shared" si="9"/>
        <v>7</v>
      </c>
      <c r="L48" s="41">
        <f t="shared" si="9"/>
        <v>5</v>
      </c>
      <c r="M48" s="41">
        <f t="shared" si="9"/>
        <v>1</v>
      </c>
      <c r="N48" s="41">
        <f t="shared" si="9"/>
        <v>0</v>
      </c>
      <c r="O48" s="41">
        <f t="shared" si="9"/>
        <v>0</v>
      </c>
      <c r="P48" s="41">
        <f t="shared" si="9"/>
        <v>0</v>
      </c>
      <c r="Q48" s="41">
        <f t="shared" si="9"/>
        <v>0</v>
      </c>
      <c r="R48" s="41">
        <f t="shared" si="9"/>
        <v>0</v>
      </c>
      <c r="S48" s="41">
        <f t="shared" si="9"/>
        <v>0</v>
      </c>
      <c r="T48" s="41">
        <f t="shared" si="9"/>
        <v>0</v>
      </c>
      <c r="U48" s="41">
        <f t="shared" si="9"/>
        <v>0</v>
      </c>
      <c r="V48" s="41">
        <f t="shared" si="9"/>
        <v>0</v>
      </c>
      <c r="W48" s="42">
        <f t="shared" si="0"/>
        <v>184</v>
      </c>
    </row>
    <row r="49" spans="1:23" x14ac:dyDescent="0.35">
      <c r="A49" s="167"/>
      <c r="B49" s="174" t="s">
        <v>116</v>
      </c>
      <c r="C49" s="36" t="s">
        <v>80</v>
      </c>
      <c r="D49" s="36" t="s">
        <v>81</v>
      </c>
      <c r="E49" s="36"/>
      <c r="F49" s="36">
        <v>38</v>
      </c>
      <c r="G49" s="36">
        <v>19</v>
      </c>
      <c r="H49" s="36">
        <v>13</v>
      </c>
      <c r="I49" s="36">
        <v>10</v>
      </c>
      <c r="J49" s="36">
        <v>7</v>
      </c>
      <c r="K49" s="36">
        <v>4</v>
      </c>
      <c r="L49" s="36">
        <v>6</v>
      </c>
      <c r="M49" s="36">
        <v>2</v>
      </c>
      <c r="N49" s="36">
        <v>2</v>
      </c>
      <c r="O49" s="36">
        <v>1</v>
      </c>
      <c r="P49" s="36"/>
      <c r="Q49" s="36"/>
      <c r="R49" s="36"/>
      <c r="S49" s="36">
        <v>1</v>
      </c>
      <c r="T49" s="36"/>
      <c r="U49" s="36"/>
      <c r="V49" s="36"/>
      <c r="W49" s="37">
        <f t="shared" si="0"/>
        <v>103</v>
      </c>
    </row>
    <row r="50" spans="1:23" x14ac:dyDescent="0.35">
      <c r="A50" s="167"/>
      <c r="B50" s="174"/>
      <c r="C50" s="36" t="s">
        <v>82</v>
      </c>
      <c r="D50" s="36" t="s">
        <v>83</v>
      </c>
      <c r="E50" s="36"/>
      <c r="F50" s="36">
        <v>5</v>
      </c>
      <c r="G50" s="36">
        <v>8</v>
      </c>
      <c r="H50" s="36">
        <v>6</v>
      </c>
      <c r="I50" s="36">
        <v>6</v>
      </c>
      <c r="J50" s="36"/>
      <c r="K50" s="36">
        <v>2</v>
      </c>
      <c r="L50" s="36">
        <v>1</v>
      </c>
      <c r="M50" s="36">
        <v>1</v>
      </c>
      <c r="N50" s="36"/>
      <c r="O50" s="36"/>
      <c r="P50" s="36">
        <v>1</v>
      </c>
      <c r="Q50" s="36">
        <v>1</v>
      </c>
      <c r="R50" s="36"/>
      <c r="S50" s="36"/>
      <c r="T50" s="36"/>
      <c r="U50" s="36"/>
      <c r="V50" s="36"/>
      <c r="W50" s="37">
        <f t="shared" si="0"/>
        <v>31</v>
      </c>
    </row>
    <row r="51" spans="1:23" x14ac:dyDescent="0.35">
      <c r="A51" s="167"/>
      <c r="B51" s="174"/>
      <c r="C51" s="36" t="s">
        <v>84</v>
      </c>
      <c r="D51" s="36" t="s">
        <v>85</v>
      </c>
      <c r="E51" s="36"/>
      <c r="F51" s="36">
        <v>2</v>
      </c>
      <c r="G51" s="36">
        <v>2</v>
      </c>
      <c r="H51" s="36">
        <v>2</v>
      </c>
      <c r="I51" s="36"/>
      <c r="J51" s="36"/>
      <c r="K51" s="36"/>
      <c r="L51" s="36"/>
      <c r="M51" s="36">
        <v>1</v>
      </c>
      <c r="N51" s="36">
        <v>2</v>
      </c>
      <c r="O51" s="36">
        <v>1</v>
      </c>
      <c r="P51" s="36"/>
      <c r="Q51" s="36"/>
      <c r="R51" s="36"/>
      <c r="S51" s="36"/>
      <c r="T51" s="36"/>
      <c r="U51" s="36"/>
      <c r="V51" s="36"/>
      <c r="W51" s="37">
        <f t="shared" si="0"/>
        <v>10</v>
      </c>
    </row>
    <row r="52" spans="1:23" x14ac:dyDescent="0.35">
      <c r="A52" s="167"/>
      <c r="B52" s="174"/>
      <c r="C52" s="36" t="s">
        <v>86</v>
      </c>
      <c r="D52" s="36" t="s">
        <v>87</v>
      </c>
      <c r="E52" s="36">
        <v>42</v>
      </c>
      <c r="F52" s="36">
        <v>47</v>
      </c>
      <c r="G52" s="36">
        <v>23</v>
      </c>
      <c r="H52" s="36">
        <v>17</v>
      </c>
      <c r="I52" s="36">
        <v>5</v>
      </c>
      <c r="J52" s="36">
        <v>4</v>
      </c>
      <c r="K52" s="36">
        <v>5</v>
      </c>
      <c r="L52" s="36">
        <v>2</v>
      </c>
      <c r="M52" s="36">
        <v>1</v>
      </c>
      <c r="N52" s="36"/>
      <c r="O52" s="36"/>
      <c r="P52" s="36"/>
      <c r="Q52" s="36"/>
      <c r="R52" s="36"/>
      <c r="S52" s="36"/>
      <c r="T52" s="36"/>
      <c r="U52" s="36"/>
      <c r="V52" s="36"/>
      <c r="W52" s="37">
        <f t="shared" si="0"/>
        <v>146</v>
      </c>
    </row>
    <row r="53" spans="1:23" x14ac:dyDescent="0.35">
      <c r="A53" s="167"/>
      <c r="B53" s="174"/>
      <c r="C53" s="36" t="s">
        <v>88</v>
      </c>
      <c r="D53" s="36" t="s">
        <v>89</v>
      </c>
      <c r="E53" s="36"/>
      <c r="F53" s="36">
        <v>4</v>
      </c>
      <c r="G53" s="36">
        <v>4</v>
      </c>
      <c r="H53" s="36">
        <v>1</v>
      </c>
      <c r="I53" s="36">
        <v>2</v>
      </c>
      <c r="J53" s="36"/>
      <c r="K53" s="36">
        <v>1</v>
      </c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7">
        <f t="shared" si="0"/>
        <v>12</v>
      </c>
    </row>
    <row r="54" spans="1:23" x14ac:dyDescent="0.35">
      <c r="A54" s="167"/>
      <c r="B54" s="174"/>
      <c r="C54" s="176" t="s">
        <v>117</v>
      </c>
      <c r="D54" s="176"/>
      <c r="E54" s="41">
        <f>SUM(E49:E53)</f>
        <v>42</v>
      </c>
      <c r="F54" s="41">
        <f t="shared" ref="F54:V54" si="10">SUM(F49:F53)</f>
        <v>96</v>
      </c>
      <c r="G54" s="41">
        <f t="shared" si="10"/>
        <v>56</v>
      </c>
      <c r="H54" s="41">
        <f t="shared" si="10"/>
        <v>39</v>
      </c>
      <c r="I54" s="41">
        <f t="shared" si="10"/>
        <v>23</v>
      </c>
      <c r="J54" s="41">
        <f t="shared" si="10"/>
        <v>11</v>
      </c>
      <c r="K54" s="41">
        <f t="shared" si="10"/>
        <v>12</v>
      </c>
      <c r="L54" s="41">
        <f t="shared" si="10"/>
        <v>9</v>
      </c>
      <c r="M54" s="41">
        <f t="shared" si="10"/>
        <v>5</v>
      </c>
      <c r="N54" s="41">
        <f t="shared" si="10"/>
        <v>4</v>
      </c>
      <c r="O54" s="41">
        <f t="shared" si="10"/>
        <v>2</v>
      </c>
      <c r="P54" s="41">
        <f t="shared" si="10"/>
        <v>1</v>
      </c>
      <c r="Q54" s="41">
        <f t="shared" si="10"/>
        <v>1</v>
      </c>
      <c r="R54" s="41">
        <f t="shared" si="10"/>
        <v>0</v>
      </c>
      <c r="S54" s="41">
        <f t="shared" si="10"/>
        <v>1</v>
      </c>
      <c r="T54" s="41">
        <f t="shared" si="10"/>
        <v>0</v>
      </c>
      <c r="U54" s="41">
        <f t="shared" si="10"/>
        <v>0</v>
      </c>
      <c r="V54" s="41">
        <f t="shared" si="10"/>
        <v>0</v>
      </c>
      <c r="W54" s="42">
        <f t="shared" si="0"/>
        <v>302</v>
      </c>
    </row>
    <row r="55" spans="1:23" ht="15" customHeight="1" x14ac:dyDescent="0.35">
      <c r="A55" s="167"/>
      <c r="B55" s="170" t="s">
        <v>122</v>
      </c>
      <c r="C55" s="36" t="s">
        <v>92</v>
      </c>
      <c r="D55" s="36" t="s">
        <v>93</v>
      </c>
      <c r="E55" s="36">
        <v>24</v>
      </c>
      <c r="F55" s="36">
        <v>3</v>
      </c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7">
        <f t="shared" si="0"/>
        <v>27</v>
      </c>
    </row>
    <row r="56" spans="1:23" x14ac:dyDescent="0.35">
      <c r="A56" s="177"/>
      <c r="B56" s="171"/>
      <c r="C56" s="175" t="s">
        <v>117</v>
      </c>
      <c r="D56" s="175"/>
      <c r="E56" s="45">
        <f t="shared" ref="E56:V56" si="11">SUM(E55)</f>
        <v>24</v>
      </c>
      <c r="F56" s="45">
        <f t="shared" si="11"/>
        <v>3</v>
      </c>
      <c r="G56" s="45">
        <f t="shared" si="11"/>
        <v>0</v>
      </c>
      <c r="H56" s="45">
        <f t="shared" si="11"/>
        <v>0</v>
      </c>
      <c r="I56" s="45">
        <f t="shared" si="11"/>
        <v>0</v>
      </c>
      <c r="J56" s="45">
        <f t="shared" si="11"/>
        <v>0</v>
      </c>
      <c r="K56" s="45">
        <f t="shared" si="11"/>
        <v>0</v>
      </c>
      <c r="L56" s="45">
        <f t="shared" si="11"/>
        <v>0</v>
      </c>
      <c r="M56" s="45">
        <f t="shared" si="11"/>
        <v>0</v>
      </c>
      <c r="N56" s="45">
        <f t="shared" si="11"/>
        <v>0</v>
      </c>
      <c r="O56" s="45">
        <f t="shared" si="11"/>
        <v>0</v>
      </c>
      <c r="P56" s="45">
        <f t="shared" si="11"/>
        <v>0</v>
      </c>
      <c r="Q56" s="45">
        <f t="shared" si="11"/>
        <v>0</v>
      </c>
      <c r="R56" s="45">
        <f t="shared" si="11"/>
        <v>0</v>
      </c>
      <c r="S56" s="45">
        <f t="shared" si="11"/>
        <v>0</v>
      </c>
      <c r="T56" s="45">
        <f t="shared" si="11"/>
        <v>0</v>
      </c>
      <c r="U56" s="45">
        <f t="shared" si="11"/>
        <v>0</v>
      </c>
      <c r="V56" s="45">
        <f t="shared" si="11"/>
        <v>0</v>
      </c>
      <c r="W56" s="46">
        <f>SUM(E56:V56)</f>
        <v>27</v>
      </c>
    </row>
    <row r="57" spans="1:23" ht="15" thickBot="1" x14ac:dyDescent="0.4">
      <c r="A57" s="168"/>
      <c r="B57" s="172" t="s">
        <v>117</v>
      </c>
      <c r="C57" s="173"/>
      <c r="D57" s="173"/>
      <c r="E57" s="49">
        <f>SUM(E56,E54,E48)</f>
        <v>84</v>
      </c>
      <c r="F57" s="49">
        <f t="shared" ref="F57:W57" si="12">SUM(F56,F54,F48)</f>
        <v>134</v>
      </c>
      <c r="G57" s="49">
        <f t="shared" si="12"/>
        <v>99</v>
      </c>
      <c r="H57" s="49">
        <f t="shared" si="12"/>
        <v>68</v>
      </c>
      <c r="I57" s="49">
        <f t="shared" si="12"/>
        <v>48</v>
      </c>
      <c r="J57" s="49">
        <f t="shared" si="12"/>
        <v>32</v>
      </c>
      <c r="K57" s="49">
        <f t="shared" si="12"/>
        <v>19</v>
      </c>
      <c r="L57" s="49">
        <f t="shared" si="12"/>
        <v>14</v>
      </c>
      <c r="M57" s="49">
        <f t="shared" si="12"/>
        <v>6</v>
      </c>
      <c r="N57" s="49">
        <f t="shared" si="12"/>
        <v>4</v>
      </c>
      <c r="O57" s="49">
        <f t="shared" si="12"/>
        <v>2</v>
      </c>
      <c r="P57" s="49">
        <f t="shared" si="12"/>
        <v>1</v>
      </c>
      <c r="Q57" s="49">
        <f t="shared" si="12"/>
        <v>1</v>
      </c>
      <c r="R57" s="49">
        <f t="shared" si="12"/>
        <v>0</v>
      </c>
      <c r="S57" s="49">
        <f t="shared" si="12"/>
        <v>1</v>
      </c>
      <c r="T57" s="49">
        <f t="shared" si="12"/>
        <v>0</v>
      </c>
      <c r="U57" s="49">
        <f t="shared" si="12"/>
        <v>0</v>
      </c>
      <c r="V57" s="49">
        <f t="shared" si="12"/>
        <v>0</v>
      </c>
      <c r="W57" s="50">
        <f t="shared" si="12"/>
        <v>513</v>
      </c>
    </row>
    <row r="58" spans="1:23" ht="4" customHeight="1" thickBot="1" x14ac:dyDescent="0.3">
      <c r="B58" s="178" t="s">
        <v>117</v>
      </c>
      <c r="C58" s="178"/>
      <c r="D58" s="178"/>
      <c r="E58" s="51">
        <f t="shared" ref="E58:V58" si="13">SUM(E56,E54,E48)</f>
        <v>84</v>
      </c>
      <c r="F58" s="51">
        <f t="shared" si="13"/>
        <v>134</v>
      </c>
      <c r="G58" s="51">
        <f t="shared" si="13"/>
        <v>99</v>
      </c>
      <c r="H58" s="51">
        <f t="shared" si="13"/>
        <v>68</v>
      </c>
      <c r="I58" s="51">
        <f t="shared" si="13"/>
        <v>48</v>
      </c>
      <c r="J58" s="51">
        <f t="shared" si="13"/>
        <v>32</v>
      </c>
      <c r="K58" s="51">
        <f t="shared" si="13"/>
        <v>19</v>
      </c>
      <c r="L58" s="51">
        <f t="shared" si="13"/>
        <v>14</v>
      </c>
      <c r="M58" s="51">
        <f t="shared" si="13"/>
        <v>6</v>
      </c>
      <c r="N58" s="51">
        <f t="shared" si="13"/>
        <v>4</v>
      </c>
      <c r="O58" s="51">
        <f t="shared" si="13"/>
        <v>2</v>
      </c>
      <c r="P58" s="51">
        <f t="shared" si="13"/>
        <v>1</v>
      </c>
      <c r="Q58" s="51">
        <f t="shared" si="13"/>
        <v>1</v>
      </c>
      <c r="R58" s="51">
        <f t="shared" si="13"/>
        <v>0</v>
      </c>
      <c r="S58" s="51">
        <f t="shared" si="13"/>
        <v>1</v>
      </c>
      <c r="T58" s="51">
        <f t="shared" si="13"/>
        <v>0</v>
      </c>
      <c r="U58" s="51">
        <f t="shared" si="13"/>
        <v>0</v>
      </c>
      <c r="V58" s="51">
        <f t="shared" si="13"/>
        <v>0</v>
      </c>
      <c r="W58" s="51">
        <f t="shared" si="0"/>
        <v>513</v>
      </c>
    </row>
    <row r="59" spans="1:23" x14ac:dyDescent="0.35">
      <c r="A59" s="166" t="s">
        <v>102</v>
      </c>
      <c r="B59" s="179" t="s">
        <v>120</v>
      </c>
      <c r="C59" s="34" t="s">
        <v>107</v>
      </c>
      <c r="D59" s="34" t="s">
        <v>108</v>
      </c>
      <c r="E59" s="34">
        <v>2</v>
      </c>
      <c r="F59" s="34">
        <v>11</v>
      </c>
      <c r="G59" s="34">
        <v>21</v>
      </c>
      <c r="H59" s="34">
        <v>26</v>
      </c>
      <c r="I59" s="34">
        <v>8</v>
      </c>
      <c r="J59" s="34">
        <v>2</v>
      </c>
      <c r="K59" s="34">
        <v>1</v>
      </c>
      <c r="L59" s="34"/>
      <c r="M59" s="34"/>
      <c r="N59" s="34"/>
      <c r="O59" s="34"/>
      <c r="P59" s="34">
        <v>1</v>
      </c>
      <c r="Q59" s="34"/>
      <c r="R59" s="34">
        <v>1</v>
      </c>
      <c r="S59" s="34"/>
      <c r="T59" s="34"/>
      <c r="U59" s="34"/>
      <c r="V59" s="34"/>
      <c r="W59" s="35">
        <f t="shared" si="0"/>
        <v>73</v>
      </c>
    </row>
    <row r="60" spans="1:23" x14ac:dyDescent="0.35">
      <c r="A60" s="167"/>
      <c r="B60" s="174"/>
      <c r="C60" s="36" t="s">
        <v>109</v>
      </c>
      <c r="D60" s="36" t="s">
        <v>110</v>
      </c>
      <c r="E60" s="36">
        <v>1</v>
      </c>
      <c r="F60" s="36">
        <v>6</v>
      </c>
      <c r="G60" s="36">
        <v>31</v>
      </c>
      <c r="H60" s="36">
        <v>9</v>
      </c>
      <c r="I60" s="36">
        <v>14</v>
      </c>
      <c r="J60" s="36">
        <v>7</v>
      </c>
      <c r="K60" s="36">
        <v>4</v>
      </c>
      <c r="L60" s="36">
        <v>2</v>
      </c>
      <c r="M60" s="36">
        <v>4</v>
      </c>
      <c r="N60" s="36">
        <v>2</v>
      </c>
      <c r="O60" s="36"/>
      <c r="P60" s="36">
        <v>1</v>
      </c>
      <c r="Q60" s="36">
        <v>1</v>
      </c>
      <c r="R60" s="36"/>
      <c r="S60" s="36"/>
      <c r="T60" s="36"/>
      <c r="U60" s="36"/>
      <c r="V60" s="36"/>
      <c r="W60" s="37">
        <f t="shared" si="0"/>
        <v>82</v>
      </c>
    </row>
    <row r="61" spans="1:23" x14ac:dyDescent="0.35">
      <c r="A61" s="167"/>
      <c r="B61" s="174"/>
      <c r="C61" s="176" t="s">
        <v>117</v>
      </c>
      <c r="D61" s="176"/>
      <c r="E61" s="41">
        <f>SUM(E59:E60)</f>
        <v>3</v>
      </c>
      <c r="F61" s="41">
        <f t="shared" ref="F61:V61" si="14">SUM(F59:F60)</f>
        <v>17</v>
      </c>
      <c r="G61" s="41">
        <f t="shared" si="14"/>
        <v>52</v>
      </c>
      <c r="H61" s="41">
        <f t="shared" si="14"/>
        <v>35</v>
      </c>
      <c r="I61" s="41">
        <f t="shared" si="14"/>
        <v>22</v>
      </c>
      <c r="J61" s="41">
        <f t="shared" si="14"/>
        <v>9</v>
      </c>
      <c r="K61" s="41">
        <f t="shared" si="14"/>
        <v>5</v>
      </c>
      <c r="L61" s="41">
        <f t="shared" si="14"/>
        <v>2</v>
      </c>
      <c r="M61" s="41">
        <f t="shared" si="14"/>
        <v>4</v>
      </c>
      <c r="N61" s="41">
        <f t="shared" si="14"/>
        <v>2</v>
      </c>
      <c r="O61" s="41">
        <f t="shared" si="14"/>
        <v>0</v>
      </c>
      <c r="P61" s="41">
        <f t="shared" si="14"/>
        <v>2</v>
      </c>
      <c r="Q61" s="41">
        <f t="shared" si="14"/>
        <v>1</v>
      </c>
      <c r="R61" s="41">
        <f t="shared" si="14"/>
        <v>1</v>
      </c>
      <c r="S61" s="41">
        <f t="shared" si="14"/>
        <v>0</v>
      </c>
      <c r="T61" s="41">
        <f t="shared" si="14"/>
        <v>0</v>
      </c>
      <c r="U61" s="41">
        <f t="shared" si="14"/>
        <v>0</v>
      </c>
      <c r="V61" s="41">
        <f t="shared" si="14"/>
        <v>0</v>
      </c>
      <c r="W61" s="42">
        <f t="shared" si="0"/>
        <v>155</v>
      </c>
    </row>
    <row r="62" spans="1:23" x14ac:dyDescent="0.35">
      <c r="A62" s="167"/>
      <c r="B62" s="174" t="s">
        <v>116</v>
      </c>
      <c r="C62" s="36" t="s">
        <v>103</v>
      </c>
      <c r="D62" s="36" t="s">
        <v>104</v>
      </c>
      <c r="E62" s="36"/>
      <c r="F62" s="36">
        <v>8</v>
      </c>
      <c r="G62" s="36">
        <v>7</v>
      </c>
      <c r="H62" s="36">
        <v>4</v>
      </c>
      <c r="I62" s="36">
        <v>2</v>
      </c>
      <c r="J62" s="36">
        <v>1</v>
      </c>
      <c r="K62" s="36">
        <v>1</v>
      </c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7">
        <f t="shared" si="0"/>
        <v>23</v>
      </c>
    </row>
    <row r="63" spans="1:23" x14ac:dyDescent="0.35">
      <c r="A63" s="167"/>
      <c r="B63" s="174"/>
      <c r="C63" s="176" t="s">
        <v>117</v>
      </c>
      <c r="D63" s="176"/>
      <c r="E63" s="41">
        <f>SUM(E62)</f>
        <v>0</v>
      </c>
      <c r="F63" s="41">
        <f t="shared" ref="F63:W63" si="15">SUM(F62)</f>
        <v>8</v>
      </c>
      <c r="G63" s="41">
        <f t="shared" si="15"/>
        <v>7</v>
      </c>
      <c r="H63" s="41">
        <f t="shared" si="15"/>
        <v>4</v>
      </c>
      <c r="I63" s="41">
        <f t="shared" si="15"/>
        <v>2</v>
      </c>
      <c r="J63" s="41">
        <f t="shared" si="15"/>
        <v>1</v>
      </c>
      <c r="K63" s="41">
        <f t="shared" si="15"/>
        <v>1</v>
      </c>
      <c r="L63" s="41">
        <f t="shared" si="15"/>
        <v>0</v>
      </c>
      <c r="M63" s="41">
        <f t="shared" si="15"/>
        <v>0</v>
      </c>
      <c r="N63" s="41">
        <f t="shared" si="15"/>
        <v>0</v>
      </c>
      <c r="O63" s="41">
        <f t="shared" si="15"/>
        <v>0</v>
      </c>
      <c r="P63" s="41">
        <f t="shared" si="15"/>
        <v>0</v>
      </c>
      <c r="Q63" s="41">
        <f t="shared" si="15"/>
        <v>0</v>
      </c>
      <c r="R63" s="41">
        <f t="shared" si="15"/>
        <v>0</v>
      </c>
      <c r="S63" s="41">
        <f t="shared" si="15"/>
        <v>0</v>
      </c>
      <c r="T63" s="41">
        <f t="shared" si="15"/>
        <v>0</v>
      </c>
      <c r="U63" s="41">
        <f t="shared" si="15"/>
        <v>0</v>
      </c>
      <c r="V63" s="41">
        <f t="shared" si="15"/>
        <v>0</v>
      </c>
      <c r="W63" s="42">
        <f t="shared" si="15"/>
        <v>23</v>
      </c>
    </row>
    <row r="64" spans="1:23" x14ac:dyDescent="0.35">
      <c r="A64" s="167"/>
      <c r="B64" s="174" t="s">
        <v>122</v>
      </c>
      <c r="C64" s="36" t="s">
        <v>105</v>
      </c>
      <c r="D64" s="36" t="s">
        <v>106</v>
      </c>
      <c r="E64" s="36">
        <v>7</v>
      </c>
      <c r="F64" s="36">
        <v>2</v>
      </c>
      <c r="G64" s="36"/>
      <c r="H64" s="36">
        <v>1</v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7">
        <f t="shared" si="0"/>
        <v>10</v>
      </c>
    </row>
    <row r="65" spans="1:23" x14ac:dyDescent="0.35">
      <c r="A65" s="167"/>
      <c r="B65" s="174"/>
      <c r="C65" s="176" t="s">
        <v>117</v>
      </c>
      <c r="D65" s="176"/>
      <c r="E65" s="41">
        <f>SUM(E64)</f>
        <v>7</v>
      </c>
      <c r="F65" s="41">
        <f t="shared" ref="F65:V65" si="16">SUM(F64)</f>
        <v>2</v>
      </c>
      <c r="G65" s="41">
        <f t="shared" si="16"/>
        <v>0</v>
      </c>
      <c r="H65" s="41">
        <f t="shared" si="16"/>
        <v>1</v>
      </c>
      <c r="I65" s="41">
        <f t="shared" si="16"/>
        <v>0</v>
      </c>
      <c r="J65" s="41">
        <f t="shared" si="16"/>
        <v>0</v>
      </c>
      <c r="K65" s="41">
        <f t="shared" si="16"/>
        <v>0</v>
      </c>
      <c r="L65" s="41">
        <f t="shared" si="16"/>
        <v>0</v>
      </c>
      <c r="M65" s="41">
        <f t="shared" si="16"/>
        <v>0</v>
      </c>
      <c r="N65" s="41">
        <f t="shared" si="16"/>
        <v>0</v>
      </c>
      <c r="O65" s="41">
        <f t="shared" si="16"/>
        <v>0</v>
      </c>
      <c r="P65" s="41">
        <f t="shared" si="16"/>
        <v>0</v>
      </c>
      <c r="Q65" s="41">
        <f t="shared" si="16"/>
        <v>0</v>
      </c>
      <c r="R65" s="41">
        <f t="shared" si="16"/>
        <v>0</v>
      </c>
      <c r="S65" s="41">
        <f t="shared" si="16"/>
        <v>0</v>
      </c>
      <c r="T65" s="41">
        <f t="shared" si="16"/>
        <v>0</v>
      </c>
      <c r="U65" s="41">
        <f t="shared" si="16"/>
        <v>0</v>
      </c>
      <c r="V65" s="41">
        <f t="shared" si="16"/>
        <v>0</v>
      </c>
      <c r="W65" s="42">
        <f t="shared" si="0"/>
        <v>10</v>
      </c>
    </row>
    <row r="66" spans="1:23" ht="15" thickBot="1" x14ac:dyDescent="0.4">
      <c r="A66" s="168"/>
      <c r="B66" s="169" t="s">
        <v>117</v>
      </c>
      <c r="C66" s="169"/>
      <c r="D66" s="169"/>
      <c r="E66" s="47">
        <f>SUM(E65,E63,E61)</f>
        <v>10</v>
      </c>
      <c r="F66" s="47">
        <f t="shared" ref="F66:V66" si="17">SUM(F65,F63,F61)</f>
        <v>27</v>
      </c>
      <c r="G66" s="47">
        <f t="shared" si="17"/>
        <v>59</v>
      </c>
      <c r="H66" s="47">
        <f t="shared" si="17"/>
        <v>40</v>
      </c>
      <c r="I66" s="47">
        <f t="shared" si="17"/>
        <v>24</v>
      </c>
      <c r="J66" s="47">
        <f t="shared" si="17"/>
        <v>10</v>
      </c>
      <c r="K66" s="47">
        <f t="shared" si="17"/>
        <v>6</v>
      </c>
      <c r="L66" s="47">
        <f t="shared" si="17"/>
        <v>2</v>
      </c>
      <c r="M66" s="47">
        <f t="shared" si="17"/>
        <v>4</v>
      </c>
      <c r="N66" s="47">
        <f t="shared" si="17"/>
        <v>2</v>
      </c>
      <c r="O66" s="47">
        <f t="shared" si="17"/>
        <v>0</v>
      </c>
      <c r="P66" s="47">
        <f t="shared" si="17"/>
        <v>2</v>
      </c>
      <c r="Q66" s="47">
        <f t="shared" si="17"/>
        <v>1</v>
      </c>
      <c r="R66" s="47">
        <f t="shared" si="17"/>
        <v>1</v>
      </c>
      <c r="S66" s="47">
        <f t="shared" si="17"/>
        <v>0</v>
      </c>
      <c r="T66" s="47">
        <f t="shared" si="17"/>
        <v>0</v>
      </c>
      <c r="U66" s="47">
        <f t="shared" si="17"/>
        <v>0</v>
      </c>
      <c r="V66" s="47">
        <f t="shared" si="17"/>
        <v>0</v>
      </c>
      <c r="W66" s="48">
        <f t="shared" si="0"/>
        <v>188</v>
      </c>
    </row>
    <row r="67" spans="1:23" ht="4" customHeight="1" thickBot="1" x14ac:dyDescent="0.3">
      <c r="A67" s="1"/>
      <c r="B67" s="1"/>
      <c r="C67" s="1"/>
      <c r="D67" s="1"/>
    </row>
    <row r="68" spans="1:23" ht="15.75" thickBot="1" x14ac:dyDescent="0.3">
      <c r="B68" s="180" t="s">
        <v>0</v>
      </c>
      <c r="C68" s="181"/>
      <c r="D68" s="182"/>
      <c r="E68" s="38">
        <f>+E66+E57+E43+E23</f>
        <v>144</v>
      </c>
      <c r="F68" s="38">
        <f t="shared" ref="F68:W68" si="18">+F66+F57+F43+F23</f>
        <v>335</v>
      </c>
      <c r="G68" s="38">
        <f t="shared" si="18"/>
        <v>320</v>
      </c>
      <c r="H68" s="38">
        <f t="shared" si="18"/>
        <v>231</v>
      </c>
      <c r="I68" s="38">
        <f t="shared" si="18"/>
        <v>166</v>
      </c>
      <c r="J68" s="38">
        <f t="shared" si="18"/>
        <v>102</v>
      </c>
      <c r="K68" s="38">
        <f t="shared" si="18"/>
        <v>54</v>
      </c>
      <c r="L68" s="38">
        <f t="shared" si="18"/>
        <v>34</v>
      </c>
      <c r="M68" s="38">
        <f t="shared" si="18"/>
        <v>22</v>
      </c>
      <c r="N68" s="38">
        <f t="shared" si="18"/>
        <v>15</v>
      </c>
      <c r="O68" s="38">
        <f t="shared" si="18"/>
        <v>6</v>
      </c>
      <c r="P68" s="38">
        <f t="shared" si="18"/>
        <v>7</v>
      </c>
      <c r="Q68" s="38">
        <f t="shared" si="18"/>
        <v>2</v>
      </c>
      <c r="R68" s="38">
        <f t="shared" si="18"/>
        <v>1</v>
      </c>
      <c r="S68" s="38">
        <f t="shared" si="18"/>
        <v>1</v>
      </c>
      <c r="T68" s="38">
        <f t="shared" si="18"/>
        <v>2</v>
      </c>
      <c r="U68" s="38">
        <f t="shared" si="18"/>
        <v>1</v>
      </c>
      <c r="V68" s="38">
        <f t="shared" si="18"/>
        <v>1</v>
      </c>
      <c r="W68" s="39">
        <f t="shared" si="18"/>
        <v>1444</v>
      </c>
    </row>
  </sheetData>
  <mergeCells count="41">
    <mergeCell ref="W4:W5"/>
    <mergeCell ref="A4:A5"/>
    <mergeCell ref="B4:B5"/>
    <mergeCell ref="C4:C5"/>
    <mergeCell ref="D4:D5"/>
    <mergeCell ref="E4:V4"/>
    <mergeCell ref="A7:A23"/>
    <mergeCell ref="B23:D23"/>
    <mergeCell ref="B25:B31"/>
    <mergeCell ref="C31:D31"/>
    <mergeCell ref="B32:B39"/>
    <mergeCell ref="C39:D39"/>
    <mergeCell ref="C12:D12"/>
    <mergeCell ref="B7:B12"/>
    <mergeCell ref="C19:D19"/>
    <mergeCell ref="C22:D22"/>
    <mergeCell ref="B13:B19"/>
    <mergeCell ref="B20:B22"/>
    <mergeCell ref="B68:D68"/>
    <mergeCell ref="B59:B61"/>
    <mergeCell ref="C61:D61"/>
    <mergeCell ref="B62:B63"/>
    <mergeCell ref="C63:D63"/>
    <mergeCell ref="B64:B65"/>
    <mergeCell ref="C65:D65"/>
    <mergeCell ref="A2:W2"/>
    <mergeCell ref="A59:A66"/>
    <mergeCell ref="B66:D66"/>
    <mergeCell ref="B55:B56"/>
    <mergeCell ref="B57:D57"/>
    <mergeCell ref="B49:B54"/>
    <mergeCell ref="C56:D56"/>
    <mergeCell ref="C54:D54"/>
    <mergeCell ref="A45:A57"/>
    <mergeCell ref="B58:D58"/>
    <mergeCell ref="C42:D42"/>
    <mergeCell ref="B40:B42"/>
    <mergeCell ref="A25:A43"/>
    <mergeCell ref="B43:D43"/>
    <mergeCell ref="B45:B48"/>
    <mergeCell ref="C48:D4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opLeftCell="A31" workbookViewId="0">
      <selection sqref="A1:XFD2"/>
    </sheetView>
  </sheetViews>
  <sheetFormatPr defaultRowHeight="14.5" x14ac:dyDescent="0.35"/>
  <cols>
    <col min="1" max="1" width="17.1796875" customWidth="1"/>
    <col min="2" max="2" width="18.453125" customWidth="1"/>
    <col min="3" max="3" width="12.453125" bestFit="1" customWidth="1"/>
    <col min="4" max="4" width="58" bestFit="1" customWidth="1"/>
    <col min="5" max="11" width="4.26953125" customWidth="1"/>
    <col min="12" max="12" width="10.7265625" customWidth="1"/>
  </cols>
  <sheetData>
    <row r="1" spans="1:24" s="2" customFormat="1" ht="15" x14ac:dyDescent="0.25"/>
    <row r="2" spans="1:24" s="2" customFormat="1" ht="38.25" customHeight="1" x14ac:dyDescent="0.25">
      <c r="A2" s="136" t="s">
        <v>126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</row>
    <row r="3" spans="1:24" ht="15.75" thickBot="1" x14ac:dyDescent="0.3"/>
    <row r="4" spans="1:24" s="2" customFormat="1" ht="15" customHeight="1" x14ac:dyDescent="0.35">
      <c r="A4" s="145" t="s">
        <v>111</v>
      </c>
      <c r="B4" s="147" t="s">
        <v>112</v>
      </c>
      <c r="C4" s="147" t="s">
        <v>113</v>
      </c>
      <c r="D4" s="147" t="s">
        <v>114</v>
      </c>
      <c r="E4" s="154" t="s">
        <v>115</v>
      </c>
      <c r="F4" s="155"/>
      <c r="G4" s="155"/>
      <c r="H4" s="155"/>
      <c r="I4" s="155"/>
      <c r="J4" s="155"/>
      <c r="K4" s="155"/>
      <c r="L4" s="152" t="s">
        <v>121</v>
      </c>
    </row>
    <row r="5" spans="1:24" s="2" customFormat="1" ht="15" thickBot="1" x14ac:dyDescent="0.4">
      <c r="A5" s="146"/>
      <c r="B5" s="148"/>
      <c r="C5" s="148"/>
      <c r="D5" s="148"/>
      <c r="E5" s="40">
        <v>0</v>
      </c>
      <c r="F5" s="40">
        <v>1</v>
      </c>
      <c r="G5" s="40">
        <v>2</v>
      </c>
      <c r="H5" s="40">
        <v>3</v>
      </c>
      <c r="I5" s="40">
        <v>4</v>
      </c>
      <c r="J5" s="40">
        <v>5</v>
      </c>
      <c r="K5" s="40">
        <v>6</v>
      </c>
      <c r="L5" s="153"/>
    </row>
    <row r="6" spans="1:24" ht="4" customHeight="1" thickBot="1" x14ac:dyDescent="0.3"/>
    <row r="7" spans="1:24" x14ac:dyDescent="0.35">
      <c r="A7" s="124" t="s">
        <v>1</v>
      </c>
      <c r="B7" s="120" t="s">
        <v>119</v>
      </c>
      <c r="C7" s="52" t="s">
        <v>30</v>
      </c>
      <c r="D7" s="52" t="s">
        <v>3</v>
      </c>
      <c r="E7" s="56">
        <v>12</v>
      </c>
      <c r="F7" s="56">
        <v>25</v>
      </c>
      <c r="G7" s="56">
        <v>6</v>
      </c>
      <c r="H7" s="56">
        <v>1</v>
      </c>
      <c r="I7" s="56"/>
      <c r="J7" s="56"/>
      <c r="K7" s="56"/>
      <c r="L7" s="57">
        <f>SUM(E7:K7)</f>
        <v>44</v>
      </c>
    </row>
    <row r="8" spans="1:24" x14ac:dyDescent="0.35">
      <c r="A8" s="125"/>
      <c r="B8" s="121"/>
      <c r="C8" s="6" t="s">
        <v>31</v>
      </c>
      <c r="D8" s="6" t="s">
        <v>5</v>
      </c>
      <c r="E8" s="58">
        <v>18</v>
      </c>
      <c r="F8" s="58">
        <v>16</v>
      </c>
      <c r="G8" s="58">
        <v>7</v>
      </c>
      <c r="H8" s="58"/>
      <c r="I8" s="58"/>
      <c r="J8" s="58"/>
      <c r="K8" s="58"/>
      <c r="L8" s="59">
        <f t="shared" ref="L8:L56" si="0">SUM(E8:K8)</f>
        <v>41</v>
      </c>
    </row>
    <row r="9" spans="1:24" x14ac:dyDescent="0.35">
      <c r="A9" s="125"/>
      <c r="B9" s="121"/>
      <c r="C9" s="6" t="s">
        <v>32</v>
      </c>
      <c r="D9" s="6" t="s">
        <v>33</v>
      </c>
      <c r="E9" s="58">
        <v>2</v>
      </c>
      <c r="F9" s="58">
        <v>4</v>
      </c>
      <c r="G9" s="58">
        <v>8</v>
      </c>
      <c r="H9" s="58"/>
      <c r="I9" s="58"/>
      <c r="J9" s="58"/>
      <c r="K9" s="58"/>
      <c r="L9" s="59">
        <f t="shared" si="0"/>
        <v>14</v>
      </c>
    </row>
    <row r="10" spans="1:24" x14ac:dyDescent="0.35">
      <c r="A10" s="125"/>
      <c r="B10" s="121"/>
      <c r="C10" s="6" t="s">
        <v>34</v>
      </c>
      <c r="D10" s="6" t="s">
        <v>10</v>
      </c>
      <c r="E10" s="58">
        <v>1</v>
      </c>
      <c r="F10" s="58">
        <v>4</v>
      </c>
      <c r="G10" s="58"/>
      <c r="H10" s="58"/>
      <c r="I10" s="58"/>
      <c r="J10" s="58"/>
      <c r="K10" s="58"/>
      <c r="L10" s="59">
        <f t="shared" si="0"/>
        <v>5</v>
      </c>
    </row>
    <row r="11" spans="1:24" x14ac:dyDescent="0.35">
      <c r="A11" s="125"/>
      <c r="B11" s="121"/>
      <c r="C11" s="6" t="s">
        <v>35</v>
      </c>
      <c r="D11" s="6" t="s">
        <v>36</v>
      </c>
      <c r="E11" s="58">
        <v>6</v>
      </c>
      <c r="F11" s="58">
        <v>13</v>
      </c>
      <c r="G11" s="58">
        <v>1</v>
      </c>
      <c r="H11" s="58"/>
      <c r="I11" s="58"/>
      <c r="J11" s="58"/>
      <c r="K11" s="58"/>
      <c r="L11" s="59">
        <f t="shared" si="0"/>
        <v>20</v>
      </c>
    </row>
    <row r="12" spans="1:24" x14ac:dyDescent="0.35">
      <c r="A12" s="125"/>
      <c r="B12" s="121"/>
      <c r="C12" s="142" t="s">
        <v>117</v>
      </c>
      <c r="D12" s="142"/>
      <c r="E12" s="60">
        <f>SUM(E7:E11)</f>
        <v>39</v>
      </c>
      <c r="F12" s="60">
        <f t="shared" ref="F12:L12" si="1">SUM(F7:F11)</f>
        <v>62</v>
      </c>
      <c r="G12" s="60">
        <f t="shared" si="1"/>
        <v>22</v>
      </c>
      <c r="H12" s="60">
        <f t="shared" si="1"/>
        <v>1</v>
      </c>
      <c r="I12" s="60">
        <f t="shared" si="1"/>
        <v>0</v>
      </c>
      <c r="J12" s="60">
        <f t="shared" si="1"/>
        <v>0</v>
      </c>
      <c r="K12" s="60">
        <f t="shared" si="1"/>
        <v>0</v>
      </c>
      <c r="L12" s="61">
        <f t="shared" si="1"/>
        <v>124</v>
      </c>
    </row>
    <row r="13" spans="1:24" x14ac:dyDescent="0.35">
      <c r="A13" s="125"/>
      <c r="B13" s="121" t="s">
        <v>116</v>
      </c>
      <c r="C13" s="6" t="s">
        <v>2</v>
      </c>
      <c r="D13" s="6" t="s">
        <v>3</v>
      </c>
      <c r="E13" s="58">
        <v>20</v>
      </c>
      <c r="F13" s="58">
        <v>19</v>
      </c>
      <c r="G13" s="58">
        <v>8</v>
      </c>
      <c r="H13" s="58">
        <v>7</v>
      </c>
      <c r="I13" s="58">
        <v>6</v>
      </c>
      <c r="J13" s="58"/>
      <c r="K13" s="58">
        <v>3</v>
      </c>
      <c r="L13" s="59">
        <f t="shared" si="0"/>
        <v>63</v>
      </c>
    </row>
    <row r="14" spans="1:24" x14ac:dyDescent="0.35">
      <c r="A14" s="125"/>
      <c r="B14" s="121"/>
      <c r="C14" s="6" t="s">
        <v>4</v>
      </c>
      <c r="D14" s="6" t="s">
        <v>5</v>
      </c>
      <c r="E14" s="58">
        <v>4</v>
      </c>
      <c r="F14" s="58">
        <v>27</v>
      </c>
      <c r="G14" s="58">
        <v>30</v>
      </c>
      <c r="H14" s="58">
        <v>8</v>
      </c>
      <c r="I14" s="58">
        <v>5</v>
      </c>
      <c r="J14" s="58"/>
      <c r="K14" s="58">
        <v>2</v>
      </c>
      <c r="L14" s="59">
        <f t="shared" si="0"/>
        <v>76</v>
      </c>
    </row>
    <row r="15" spans="1:24" x14ac:dyDescent="0.35">
      <c r="A15" s="125"/>
      <c r="B15" s="121"/>
      <c r="C15" s="6" t="s">
        <v>6</v>
      </c>
      <c r="D15" s="6" t="s">
        <v>3</v>
      </c>
      <c r="E15" s="58">
        <v>10</v>
      </c>
      <c r="F15" s="58">
        <v>7</v>
      </c>
      <c r="G15" s="58">
        <v>4</v>
      </c>
      <c r="H15" s="58">
        <v>3</v>
      </c>
      <c r="I15" s="58"/>
      <c r="J15" s="58">
        <v>1</v>
      </c>
      <c r="K15" s="58"/>
      <c r="L15" s="59">
        <f t="shared" si="0"/>
        <v>25</v>
      </c>
    </row>
    <row r="16" spans="1:24" x14ac:dyDescent="0.35">
      <c r="A16" s="125"/>
      <c r="B16" s="121"/>
      <c r="C16" s="6" t="s">
        <v>7</v>
      </c>
      <c r="D16" s="6" t="s">
        <v>8</v>
      </c>
      <c r="E16" s="58">
        <v>7</v>
      </c>
      <c r="F16" s="58">
        <v>7</v>
      </c>
      <c r="G16" s="58">
        <v>7</v>
      </c>
      <c r="H16" s="58">
        <v>4</v>
      </c>
      <c r="I16" s="58">
        <v>1</v>
      </c>
      <c r="J16" s="58"/>
      <c r="K16" s="58"/>
      <c r="L16" s="59">
        <f t="shared" si="0"/>
        <v>26</v>
      </c>
    </row>
    <row r="17" spans="1:12" x14ac:dyDescent="0.35">
      <c r="A17" s="125"/>
      <c r="B17" s="121"/>
      <c r="C17" s="6" t="s">
        <v>9</v>
      </c>
      <c r="D17" s="6" t="s">
        <v>10</v>
      </c>
      <c r="E17" s="58">
        <v>3</v>
      </c>
      <c r="F17" s="58"/>
      <c r="G17" s="58"/>
      <c r="H17" s="58">
        <v>1</v>
      </c>
      <c r="I17" s="58"/>
      <c r="J17" s="58"/>
      <c r="K17" s="58"/>
      <c r="L17" s="59">
        <f t="shared" si="0"/>
        <v>4</v>
      </c>
    </row>
    <row r="18" spans="1:12" x14ac:dyDescent="0.35">
      <c r="A18" s="125"/>
      <c r="B18" s="121"/>
      <c r="C18" s="6" t="s">
        <v>11</v>
      </c>
      <c r="D18" s="6" t="s">
        <v>12</v>
      </c>
      <c r="E18" s="58">
        <v>10</v>
      </c>
      <c r="F18" s="58">
        <v>16</v>
      </c>
      <c r="G18" s="58">
        <v>4</v>
      </c>
      <c r="H18" s="58">
        <v>4</v>
      </c>
      <c r="I18" s="58">
        <v>1</v>
      </c>
      <c r="J18" s="58">
        <v>1</v>
      </c>
      <c r="K18" s="58"/>
      <c r="L18" s="59">
        <f t="shared" si="0"/>
        <v>36</v>
      </c>
    </row>
    <row r="19" spans="1:12" x14ac:dyDescent="0.35">
      <c r="A19" s="125"/>
      <c r="B19" s="121"/>
      <c r="C19" s="142" t="s">
        <v>117</v>
      </c>
      <c r="D19" s="142"/>
      <c r="E19" s="60">
        <f>SUM(E13:E18)</f>
        <v>54</v>
      </c>
      <c r="F19" s="60">
        <f t="shared" ref="F19:L19" si="2">SUM(F13:F18)</f>
        <v>76</v>
      </c>
      <c r="G19" s="60">
        <f t="shared" si="2"/>
        <v>53</v>
      </c>
      <c r="H19" s="60">
        <f t="shared" si="2"/>
        <v>27</v>
      </c>
      <c r="I19" s="60">
        <f t="shared" si="2"/>
        <v>13</v>
      </c>
      <c r="J19" s="60">
        <f t="shared" si="2"/>
        <v>2</v>
      </c>
      <c r="K19" s="60">
        <f t="shared" si="2"/>
        <v>5</v>
      </c>
      <c r="L19" s="61">
        <f t="shared" si="2"/>
        <v>230</v>
      </c>
    </row>
    <row r="20" spans="1:12" ht="15" thickBot="1" x14ac:dyDescent="0.4">
      <c r="A20" s="126"/>
      <c r="B20" s="183" t="s">
        <v>117</v>
      </c>
      <c r="C20" s="183"/>
      <c r="D20" s="183"/>
      <c r="E20" s="62">
        <f>SUM(E19,E12)</f>
        <v>93</v>
      </c>
      <c r="F20" s="62">
        <f t="shared" ref="F20:L20" si="3">SUM(F19,F12)</f>
        <v>138</v>
      </c>
      <c r="G20" s="62">
        <f t="shared" si="3"/>
        <v>75</v>
      </c>
      <c r="H20" s="62">
        <f t="shared" si="3"/>
        <v>28</v>
      </c>
      <c r="I20" s="62">
        <f t="shared" si="3"/>
        <v>13</v>
      </c>
      <c r="J20" s="62">
        <f t="shared" si="3"/>
        <v>2</v>
      </c>
      <c r="K20" s="62">
        <f t="shared" si="3"/>
        <v>5</v>
      </c>
      <c r="L20" s="63">
        <f t="shared" si="3"/>
        <v>354</v>
      </c>
    </row>
    <row r="21" spans="1:12" ht="4" customHeight="1" thickBot="1" x14ac:dyDescent="0.3">
      <c r="A21" s="2"/>
      <c r="B21" s="2"/>
      <c r="C21" s="2"/>
      <c r="D21" s="2"/>
      <c r="E21" s="30"/>
      <c r="F21" s="30"/>
      <c r="G21" s="30"/>
      <c r="H21" s="30"/>
      <c r="I21" s="30"/>
      <c r="J21" s="30"/>
      <c r="K21" s="30"/>
      <c r="L21" s="30"/>
    </row>
    <row r="22" spans="1:12" x14ac:dyDescent="0.35">
      <c r="A22" s="124" t="s">
        <v>37</v>
      </c>
      <c r="B22" s="120" t="s">
        <v>119</v>
      </c>
      <c r="C22" s="52" t="s">
        <v>71</v>
      </c>
      <c r="D22" s="52" t="s">
        <v>39</v>
      </c>
      <c r="E22" s="56">
        <v>4</v>
      </c>
      <c r="F22" s="56">
        <v>11</v>
      </c>
      <c r="G22" s="56">
        <v>9</v>
      </c>
      <c r="H22" s="56">
        <v>1</v>
      </c>
      <c r="I22" s="56">
        <v>1</v>
      </c>
      <c r="J22" s="56"/>
      <c r="K22" s="56"/>
      <c r="L22" s="57">
        <f t="shared" si="0"/>
        <v>26</v>
      </c>
    </row>
    <row r="23" spans="1:12" x14ac:dyDescent="0.35">
      <c r="A23" s="125"/>
      <c r="B23" s="121"/>
      <c r="C23" s="6" t="s">
        <v>72</v>
      </c>
      <c r="D23" s="6" t="s">
        <v>41</v>
      </c>
      <c r="E23" s="58">
        <v>13</v>
      </c>
      <c r="F23" s="58">
        <v>15</v>
      </c>
      <c r="G23" s="58">
        <v>4</v>
      </c>
      <c r="H23" s="58"/>
      <c r="I23" s="58"/>
      <c r="J23" s="58"/>
      <c r="K23" s="58"/>
      <c r="L23" s="59">
        <f t="shared" si="0"/>
        <v>32</v>
      </c>
    </row>
    <row r="24" spans="1:12" x14ac:dyDescent="0.35">
      <c r="A24" s="125"/>
      <c r="B24" s="121"/>
      <c r="C24" s="6" t="s">
        <v>73</v>
      </c>
      <c r="D24" s="6" t="s">
        <v>74</v>
      </c>
      <c r="E24" s="58">
        <v>7</v>
      </c>
      <c r="F24" s="58">
        <v>7</v>
      </c>
      <c r="G24" s="58">
        <v>2</v>
      </c>
      <c r="H24" s="58">
        <v>1</v>
      </c>
      <c r="I24" s="58"/>
      <c r="J24" s="58"/>
      <c r="K24" s="58"/>
      <c r="L24" s="59">
        <f t="shared" si="0"/>
        <v>17</v>
      </c>
    </row>
    <row r="25" spans="1:12" x14ac:dyDescent="0.35">
      <c r="A25" s="125"/>
      <c r="B25" s="121"/>
      <c r="C25" s="6" t="s">
        <v>75</v>
      </c>
      <c r="D25" s="6" t="s">
        <v>45</v>
      </c>
      <c r="E25" s="58">
        <v>7</v>
      </c>
      <c r="F25" s="58">
        <v>10</v>
      </c>
      <c r="G25" s="58">
        <v>3</v>
      </c>
      <c r="H25" s="58"/>
      <c r="I25" s="58"/>
      <c r="J25" s="58"/>
      <c r="K25" s="58"/>
      <c r="L25" s="59">
        <f t="shared" si="0"/>
        <v>20</v>
      </c>
    </row>
    <row r="26" spans="1:12" x14ac:dyDescent="0.35">
      <c r="A26" s="125"/>
      <c r="B26" s="121"/>
      <c r="C26" s="6" t="s">
        <v>76</v>
      </c>
      <c r="D26" s="6" t="s">
        <v>47</v>
      </c>
      <c r="E26" s="58">
        <v>15</v>
      </c>
      <c r="F26" s="58">
        <v>19</v>
      </c>
      <c r="G26" s="58">
        <v>8</v>
      </c>
      <c r="H26" s="58"/>
      <c r="I26" s="58"/>
      <c r="J26" s="58"/>
      <c r="K26" s="58"/>
      <c r="L26" s="59">
        <f t="shared" si="0"/>
        <v>42</v>
      </c>
    </row>
    <row r="27" spans="1:12" x14ac:dyDescent="0.35">
      <c r="A27" s="125"/>
      <c r="B27" s="121"/>
      <c r="C27" s="6" t="s">
        <v>77</v>
      </c>
      <c r="D27" s="6" t="s">
        <v>78</v>
      </c>
      <c r="E27" s="58">
        <v>2</v>
      </c>
      <c r="F27" s="58">
        <v>12</v>
      </c>
      <c r="G27" s="58">
        <v>1</v>
      </c>
      <c r="H27" s="58"/>
      <c r="I27" s="58"/>
      <c r="J27" s="58"/>
      <c r="K27" s="58"/>
      <c r="L27" s="59">
        <f t="shared" si="0"/>
        <v>15</v>
      </c>
    </row>
    <row r="28" spans="1:12" x14ac:dyDescent="0.35">
      <c r="A28" s="125"/>
      <c r="B28" s="121"/>
      <c r="C28" s="142" t="s">
        <v>117</v>
      </c>
      <c r="D28" s="142"/>
      <c r="E28" s="60">
        <f>SUM(E22:E27)</f>
        <v>48</v>
      </c>
      <c r="F28" s="60">
        <f t="shared" ref="F28:L28" si="4">SUM(F22:F27)</f>
        <v>74</v>
      </c>
      <c r="G28" s="60">
        <f t="shared" si="4"/>
        <v>27</v>
      </c>
      <c r="H28" s="60">
        <f t="shared" si="4"/>
        <v>2</v>
      </c>
      <c r="I28" s="60">
        <f t="shared" si="4"/>
        <v>1</v>
      </c>
      <c r="J28" s="60">
        <f t="shared" si="4"/>
        <v>0</v>
      </c>
      <c r="K28" s="60">
        <f t="shared" si="4"/>
        <v>0</v>
      </c>
      <c r="L28" s="61">
        <f t="shared" si="4"/>
        <v>152</v>
      </c>
    </row>
    <row r="29" spans="1:12" x14ac:dyDescent="0.35">
      <c r="A29" s="125"/>
      <c r="B29" s="121" t="s">
        <v>116</v>
      </c>
      <c r="C29" s="6" t="s">
        <v>38</v>
      </c>
      <c r="D29" s="6" t="s">
        <v>39</v>
      </c>
      <c r="E29" s="58">
        <v>14</v>
      </c>
      <c r="F29" s="58">
        <v>5</v>
      </c>
      <c r="G29" s="58">
        <v>12</v>
      </c>
      <c r="H29" s="58">
        <v>6</v>
      </c>
      <c r="I29" s="58">
        <v>2</v>
      </c>
      <c r="J29" s="58">
        <v>1</v>
      </c>
      <c r="K29" s="58">
        <v>3</v>
      </c>
      <c r="L29" s="59">
        <f t="shared" si="0"/>
        <v>43</v>
      </c>
    </row>
    <row r="30" spans="1:12" x14ac:dyDescent="0.35">
      <c r="A30" s="125"/>
      <c r="B30" s="121"/>
      <c r="C30" s="6" t="s">
        <v>40</v>
      </c>
      <c r="D30" s="6" t="s">
        <v>41</v>
      </c>
      <c r="E30" s="58">
        <v>8</v>
      </c>
      <c r="F30" s="58">
        <v>13</v>
      </c>
      <c r="G30" s="58">
        <v>5</v>
      </c>
      <c r="H30" s="58"/>
      <c r="I30" s="58">
        <v>2</v>
      </c>
      <c r="J30" s="58">
        <v>3</v>
      </c>
      <c r="K30" s="58"/>
      <c r="L30" s="59">
        <f t="shared" si="0"/>
        <v>31</v>
      </c>
    </row>
    <row r="31" spans="1:12" x14ac:dyDescent="0.35">
      <c r="A31" s="125"/>
      <c r="B31" s="121"/>
      <c r="C31" s="6" t="s">
        <v>42</v>
      </c>
      <c r="D31" s="6" t="s">
        <v>43</v>
      </c>
      <c r="E31" s="58">
        <v>5</v>
      </c>
      <c r="F31" s="58">
        <v>3</v>
      </c>
      <c r="G31" s="58">
        <v>2</v>
      </c>
      <c r="H31" s="58"/>
      <c r="I31" s="58">
        <v>1</v>
      </c>
      <c r="J31" s="58"/>
      <c r="K31" s="58"/>
      <c r="L31" s="59">
        <f t="shared" si="0"/>
        <v>11</v>
      </c>
    </row>
    <row r="32" spans="1:12" x14ac:dyDescent="0.35">
      <c r="A32" s="125"/>
      <c r="B32" s="121"/>
      <c r="C32" s="6" t="s">
        <v>44</v>
      </c>
      <c r="D32" s="6" t="s">
        <v>45</v>
      </c>
      <c r="E32" s="58">
        <v>6</v>
      </c>
      <c r="F32" s="58">
        <v>8</v>
      </c>
      <c r="G32" s="58">
        <v>8</v>
      </c>
      <c r="H32" s="58">
        <v>2</v>
      </c>
      <c r="I32" s="58">
        <v>2</v>
      </c>
      <c r="J32" s="58">
        <v>1</v>
      </c>
      <c r="K32" s="58"/>
      <c r="L32" s="59">
        <f t="shared" si="0"/>
        <v>27</v>
      </c>
    </row>
    <row r="33" spans="1:12" x14ac:dyDescent="0.35">
      <c r="A33" s="125"/>
      <c r="B33" s="121"/>
      <c r="C33" s="6" t="s">
        <v>46</v>
      </c>
      <c r="D33" s="6" t="s">
        <v>47</v>
      </c>
      <c r="E33" s="58">
        <v>7</v>
      </c>
      <c r="F33" s="58">
        <v>11</v>
      </c>
      <c r="G33" s="58">
        <v>8</v>
      </c>
      <c r="H33" s="58">
        <v>8</v>
      </c>
      <c r="I33" s="58">
        <v>2</v>
      </c>
      <c r="J33" s="58">
        <v>5</v>
      </c>
      <c r="K33" s="58">
        <v>1</v>
      </c>
      <c r="L33" s="59">
        <f t="shared" si="0"/>
        <v>42</v>
      </c>
    </row>
    <row r="34" spans="1:12" x14ac:dyDescent="0.35">
      <c r="A34" s="125"/>
      <c r="B34" s="121"/>
      <c r="C34" s="6" t="s">
        <v>48</v>
      </c>
      <c r="D34" s="6" t="s">
        <v>49</v>
      </c>
      <c r="E34" s="58">
        <v>3</v>
      </c>
      <c r="F34" s="58">
        <v>1</v>
      </c>
      <c r="G34" s="58">
        <v>1</v>
      </c>
      <c r="H34" s="58">
        <v>1</v>
      </c>
      <c r="I34" s="58">
        <v>2</v>
      </c>
      <c r="J34" s="58"/>
      <c r="K34" s="58"/>
      <c r="L34" s="59">
        <f t="shared" si="0"/>
        <v>8</v>
      </c>
    </row>
    <row r="35" spans="1:12" x14ac:dyDescent="0.35">
      <c r="A35" s="125"/>
      <c r="B35" s="121"/>
      <c r="C35" s="6" t="s">
        <v>50</v>
      </c>
      <c r="D35" s="6" t="s">
        <v>51</v>
      </c>
      <c r="E35" s="58">
        <v>8</v>
      </c>
      <c r="F35" s="58">
        <v>5</v>
      </c>
      <c r="G35" s="58">
        <v>1</v>
      </c>
      <c r="H35" s="58">
        <v>3</v>
      </c>
      <c r="I35" s="58">
        <v>1</v>
      </c>
      <c r="J35" s="58">
        <v>2</v>
      </c>
      <c r="K35" s="58"/>
      <c r="L35" s="59">
        <f t="shared" si="0"/>
        <v>20</v>
      </c>
    </row>
    <row r="36" spans="1:12" x14ac:dyDescent="0.35">
      <c r="A36" s="125"/>
      <c r="B36" s="121"/>
      <c r="C36" s="143" t="s">
        <v>117</v>
      </c>
      <c r="D36" s="144"/>
      <c r="E36" s="60">
        <f>SUM(E29:E35)</f>
        <v>51</v>
      </c>
      <c r="F36" s="60">
        <f t="shared" ref="F36:L36" si="5">SUM(F29:F35)</f>
        <v>46</v>
      </c>
      <c r="G36" s="60">
        <f t="shared" si="5"/>
        <v>37</v>
      </c>
      <c r="H36" s="60">
        <f t="shared" si="5"/>
        <v>20</v>
      </c>
      <c r="I36" s="60">
        <f t="shared" si="5"/>
        <v>12</v>
      </c>
      <c r="J36" s="60">
        <f t="shared" si="5"/>
        <v>12</v>
      </c>
      <c r="K36" s="60">
        <f t="shared" si="5"/>
        <v>4</v>
      </c>
      <c r="L36" s="61">
        <f t="shared" si="5"/>
        <v>182</v>
      </c>
    </row>
    <row r="37" spans="1:12" ht="15" thickBot="1" x14ac:dyDescent="0.4">
      <c r="A37" s="126"/>
      <c r="B37" s="183" t="s">
        <v>117</v>
      </c>
      <c r="C37" s="183"/>
      <c r="D37" s="183"/>
      <c r="E37" s="62">
        <f>SUM(E36,E28)</f>
        <v>99</v>
      </c>
      <c r="F37" s="62">
        <f t="shared" ref="F37:L37" si="6">SUM(F36,F28)</f>
        <v>120</v>
      </c>
      <c r="G37" s="62">
        <f t="shared" si="6"/>
        <v>64</v>
      </c>
      <c r="H37" s="62">
        <f t="shared" si="6"/>
        <v>22</v>
      </c>
      <c r="I37" s="62">
        <f t="shared" si="6"/>
        <v>13</v>
      </c>
      <c r="J37" s="62">
        <f t="shared" si="6"/>
        <v>12</v>
      </c>
      <c r="K37" s="62">
        <f t="shared" si="6"/>
        <v>4</v>
      </c>
      <c r="L37" s="63">
        <f t="shared" si="6"/>
        <v>334</v>
      </c>
    </row>
    <row r="38" spans="1:12" ht="4" customHeight="1" thickBot="1" x14ac:dyDescent="0.3">
      <c r="A38" s="2"/>
      <c r="B38" s="2"/>
      <c r="C38" s="2"/>
      <c r="D38" s="2"/>
      <c r="E38" s="30"/>
      <c r="F38" s="30"/>
      <c r="G38" s="30"/>
      <c r="H38" s="30"/>
      <c r="I38" s="30"/>
      <c r="J38" s="30"/>
      <c r="K38" s="30"/>
      <c r="L38" s="30"/>
    </row>
    <row r="39" spans="1:12" x14ac:dyDescent="0.35">
      <c r="A39" s="124" t="s">
        <v>79</v>
      </c>
      <c r="B39" s="120" t="s">
        <v>119</v>
      </c>
      <c r="C39" s="52" t="s">
        <v>99</v>
      </c>
      <c r="D39" s="52" t="s">
        <v>81</v>
      </c>
      <c r="E39" s="56">
        <v>10</v>
      </c>
      <c r="F39" s="56">
        <v>24</v>
      </c>
      <c r="G39" s="56">
        <v>17</v>
      </c>
      <c r="H39" s="56">
        <v>8</v>
      </c>
      <c r="I39" s="56">
        <v>1</v>
      </c>
      <c r="J39" s="56"/>
      <c r="K39" s="56"/>
      <c r="L39" s="57">
        <f t="shared" si="0"/>
        <v>60</v>
      </c>
    </row>
    <row r="40" spans="1:12" x14ac:dyDescent="0.35">
      <c r="A40" s="125"/>
      <c r="B40" s="121"/>
      <c r="C40" s="6" t="s">
        <v>100</v>
      </c>
      <c r="D40" s="6" t="s">
        <v>83</v>
      </c>
      <c r="E40" s="58">
        <v>1</v>
      </c>
      <c r="F40" s="58"/>
      <c r="G40" s="58">
        <v>5</v>
      </c>
      <c r="H40" s="58"/>
      <c r="I40" s="58">
        <v>1</v>
      </c>
      <c r="J40" s="58"/>
      <c r="K40" s="58"/>
      <c r="L40" s="59">
        <f t="shared" si="0"/>
        <v>7</v>
      </c>
    </row>
    <row r="41" spans="1:12" x14ac:dyDescent="0.35">
      <c r="A41" s="125"/>
      <c r="B41" s="121"/>
      <c r="C41" s="6" t="s">
        <v>101</v>
      </c>
      <c r="D41" s="6" t="s">
        <v>87</v>
      </c>
      <c r="E41" s="58">
        <v>37</v>
      </c>
      <c r="F41" s="58">
        <v>58</v>
      </c>
      <c r="G41" s="58">
        <v>12</v>
      </c>
      <c r="H41" s="58">
        <v>4</v>
      </c>
      <c r="I41" s="58">
        <v>1</v>
      </c>
      <c r="J41" s="58"/>
      <c r="K41" s="58"/>
      <c r="L41" s="59">
        <f t="shared" si="0"/>
        <v>112</v>
      </c>
    </row>
    <row r="42" spans="1:12" x14ac:dyDescent="0.35">
      <c r="A42" s="125"/>
      <c r="B42" s="121"/>
      <c r="C42" s="142" t="s">
        <v>117</v>
      </c>
      <c r="D42" s="142"/>
      <c r="E42" s="60">
        <f>SUM(E39:E41)</f>
        <v>48</v>
      </c>
      <c r="F42" s="60">
        <f t="shared" ref="F42:L42" si="7">SUM(F39:F41)</f>
        <v>82</v>
      </c>
      <c r="G42" s="60">
        <f t="shared" si="7"/>
        <v>34</v>
      </c>
      <c r="H42" s="60">
        <f t="shared" si="7"/>
        <v>12</v>
      </c>
      <c r="I42" s="60">
        <f t="shared" si="7"/>
        <v>3</v>
      </c>
      <c r="J42" s="60">
        <f t="shared" si="7"/>
        <v>0</v>
      </c>
      <c r="K42" s="60">
        <f t="shared" si="7"/>
        <v>0</v>
      </c>
      <c r="L42" s="61">
        <f t="shared" si="7"/>
        <v>179</v>
      </c>
    </row>
    <row r="43" spans="1:12" x14ac:dyDescent="0.35">
      <c r="A43" s="125"/>
      <c r="B43" s="121" t="s">
        <v>116</v>
      </c>
      <c r="C43" s="6" t="s">
        <v>80</v>
      </c>
      <c r="D43" s="6" t="s">
        <v>81</v>
      </c>
      <c r="E43" s="58">
        <v>52</v>
      </c>
      <c r="F43" s="58">
        <v>19</v>
      </c>
      <c r="G43" s="58">
        <v>12</v>
      </c>
      <c r="H43" s="58">
        <v>6</v>
      </c>
      <c r="I43" s="58">
        <v>5</v>
      </c>
      <c r="J43" s="58">
        <v>3</v>
      </c>
      <c r="K43" s="58"/>
      <c r="L43" s="59">
        <f t="shared" si="0"/>
        <v>97</v>
      </c>
    </row>
    <row r="44" spans="1:12" x14ac:dyDescent="0.35">
      <c r="A44" s="125"/>
      <c r="B44" s="121"/>
      <c r="C44" s="6" t="s">
        <v>82</v>
      </c>
      <c r="D44" s="6" t="s">
        <v>83</v>
      </c>
      <c r="E44" s="58">
        <v>10</v>
      </c>
      <c r="F44" s="58">
        <v>10</v>
      </c>
      <c r="G44" s="58">
        <v>3</v>
      </c>
      <c r="H44" s="58">
        <v>2</v>
      </c>
      <c r="I44" s="58">
        <v>2</v>
      </c>
      <c r="J44" s="58">
        <v>1</v>
      </c>
      <c r="K44" s="58"/>
      <c r="L44" s="59">
        <f t="shared" si="0"/>
        <v>28</v>
      </c>
    </row>
    <row r="45" spans="1:12" x14ac:dyDescent="0.35">
      <c r="A45" s="125"/>
      <c r="B45" s="121"/>
      <c r="C45" s="6" t="s">
        <v>84</v>
      </c>
      <c r="D45" s="6" t="s">
        <v>85</v>
      </c>
      <c r="E45" s="58">
        <v>3</v>
      </c>
      <c r="F45" s="58">
        <v>1</v>
      </c>
      <c r="G45" s="58">
        <v>2</v>
      </c>
      <c r="H45" s="58"/>
      <c r="I45" s="58">
        <v>2</v>
      </c>
      <c r="J45" s="58"/>
      <c r="K45" s="58"/>
      <c r="L45" s="59">
        <f t="shared" si="0"/>
        <v>8</v>
      </c>
    </row>
    <row r="46" spans="1:12" x14ac:dyDescent="0.35">
      <c r="A46" s="125"/>
      <c r="B46" s="121"/>
      <c r="C46" s="6" t="s">
        <v>86</v>
      </c>
      <c r="D46" s="6" t="s">
        <v>87</v>
      </c>
      <c r="E46" s="58">
        <v>43</v>
      </c>
      <c r="F46" s="58">
        <v>36</v>
      </c>
      <c r="G46" s="58">
        <v>14</v>
      </c>
      <c r="H46" s="58">
        <v>10</v>
      </c>
      <c r="I46" s="58">
        <v>4</v>
      </c>
      <c r="J46" s="58">
        <v>1</v>
      </c>
      <c r="K46" s="58">
        <v>3</v>
      </c>
      <c r="L46" s="59">
        <f t="shared" si="0"/>
        <v>111</v>
      </c>
    </row>
    <row r="47" spans="1:12" x14ac:dyDescent="0.35">
      <c r="A47" s="125"/>
      <c r="B47" s="121"/>
      <c r="C47" s="6" t="s">
        <v>88</v>
      </c>
      <c r="D47" s="6" t="s">
        <v>89</v>
      </c>
      <c r="E47" s="58">
        <v>11</v>
      </c>
      <c r="F47" s="58">
        <v>5</v>
      </c>
      <c r="G47" s="58">
        <v>5</v>
      </c>
      <c r="H47" s="58"/>
      <c r="I47" s="58"/>
      <c r="J47" s="58"/>
      <c r="K47" s="58"/>
      <c r="L47" s="59">
        <f t="shared" si="0"/>
        <v>21</v>
      </c>
    </row>
    <row r="48" spans="1:12" x14ac:dyDescent="0.35">
      <c r="A48" s="125"/>
      <c r="B48" s="121"/>
      <c r="C48" s="142" t="s">
        <v>117</v>
      </c>
      <c r="D48" s="142"/>
      <c r="E48" s="60">
        <f>SUM(E43:E47)</f>
        <v>119</v>
      </c>
      <c r="F48" s="60">
        <f t="shared" ref="F48:L48" si="8">SUM(F43:F47)</f>
        <v>71</v>
      </c>
      <c r="G48" s="60">
        <f t="shared" si="8"/>
        <v>36</v>
      </c>
      <c r="H48" s="60">
        <f t="shared" si="8"/>
        <v>18</v>
      </c>
      <c r="I48" s="60">
        <f t="shared" si="8"/>
        <v>13</v>
      </c>
      <c r="J48" s="60">
        <f t="shared" si="8"/>
        <v>5</v>
      </c>
      <c r="K48" s="60">
        <f t="shared" si="8"/>
        <v>3</v>
      </c>
      <c r="L48" s="61">
        <f t="shared" si="8"/>
        <v>265</v>
      </c>
    </row>
    <row r="49" spans="1:12" ht="15" thickBot="1" x14ac:dyDescent="0.4">
      <c r="A49" s="126"/>
      <c r="B49" s="183" t="s">
        <v>117</v>
      </c>
      <c r="C49" s="183"/>
      <c r="D49" s="183"/>
      <c r="E49" s="62">
        <f>SUM(E48,E42)</f>
        <v>167</v>
      </c>
      <c r="F49" s="62">
        <f t="shared" ref="F49:L49" si="9">SUM(F48,F42)</f>
        <v>153</v>
      </c>
      <c r="G49" s="62">
        <f t="shared" si="9"/>
        <v>70</v>
      </c>
      <c r="H49" s="62">
        <f t="shared" si="9"/>
        <v>30</v>
      </c>
      <c r="I49" s="62">
        <f t="shared" si="9"/>
        <v>16</v>
      </c>
      <c r="J49" s="62">
        <f t="shared" si="9"/>
        <v>5</v>
      </c>
      <c r="K49" s="62">
        <f t="shared" si="9"/>
        <v>3</v>
      </c>
      <c r="L49" s="63">
        <f t="shared" si="9"/>
        <v>444</v>
      </c>
    </row>
    <row r="50" spans="1:12" ht="4" customHeight="1" thickBot="1" x14ac:dyDescent="0.3">
      <c r="A50" s="2"/>
      <c r="B50" s="55"/>
      <c r="C50" s="55"/>
      <c r="D50" s="55"/>
      <c r="E50" s="64"/>
      <c r="F50" s="64"/>
      <c r="G50" s="64"/>
      <c r="H50" s="64"/>
      <c r="I50" s="64"/>
      <c r="J50" s="64"/>
      <c r="K50" s="64"/>
      <c r="L50" s="64"/>
    </row>
    <row r="51" spans="1:12" x14ac:dyDescent="0.35">
      <c r="A51" s="184" t="s">
        <v>102</v>
      </c>
      <c r="B51" s="120" t="s">
        <v>120</v>
      </c>
      <c r="C51" s="52" t="s">
        <v>107</v>
      </c>
      <c r="D51" s="52" t="s">
        <v>108</v>
      </c>
      <c r="E51" s="56">
        <v>82</v>
      </c>
      <c r="F51" s="56"/>
      <c r="G51" s="56"/>
      <c r="H51" s="56"/>
      <c r="I51" s="56"/>
      <c r="J51" s="56"/>
      <c r="K51" s="56"/>
      <c r="L51" s="57">
        <f t="shared" si="0"/>
        <v>82</v>
      </c>
    </row>
    <row r="52" spans="1:12" x14ac:dyDescent="0.35">
      <c r="A52" s="185"/>
      <c r="B52" s="121"/>
      <c r="C52" s="6" t="s">
        <v>109</v>
      </c>
      <c r="D52" s="6" t="s">
        <v>110</v>
      </c>
      <c r="E52" s="58">
        <v>7</v>
      </c>
      <c r="F52" s="58">
        <v>13</v>
      </c>
      <c r="G52" s="58">
        <v>15</v>
      </c>
      <c r="H52" s="58">
        <v>7</v>
      </c>
      <c r="I52" s="58">
        <v>8</v>
      </c>
      <c r="J52" s="58">
        <v>2</v>
      </c>
      <c r="K52" s="58">
        <v>1</v>
      </c>
      <c r="L52" s="59">
        <f t="shared" si="0"/>
        <v>53</v>
      </c>
    </row>
    <row r="53" spans="1:12" x14ac:dyDescent="0.35">
      <c r="A53" s="185"/>
      <c r="B53" s="121"/>
      <c r="C53" s="142" t="s">
        <v>117</v>
      </c>
      <c r="D53" s="142"/>
      <c r="E53" s="60">
        <f>SUM(E51:E52)</f>
        <v>89</v>
      </c>
      <c r="F53" s="60">
        <f t="shared" ref="F53:L53" si="10">SUM(F51:F52)</f>
        <v>13</v>
      </c>
      <c r="G53" s="60">
        <f t="shared" si="10"/>
        <v>15</v>
      </c>
      <c r="H53" s="60">
        <f t="shared" si="10"/>
        <v>7</v>
      </c>
      <c r="I53" s="60">
        <f t="shared" si="10"/>
        <v>8</v>
      </c>
      <c r="J53" s="60">
        <f t="shared" si="10"/>
        <v>2</v>
      </c>
      <c r="K53" s="60">
        <f t="shared" si="10"/>
        <v>1</v>
      </c>
      <c r="L53" s="61">
        <f t="shared" si="10"/>
        <v>135</v>
      </c>
    </row>
    <row r="54" spans="1:12" x14ac:dyDescent="0.35">
      <c r="A54" s="185"/>
      <c r="B54" s="121" t="s">
        <v>116</v>
      </c>
      <c r="C54" s="6" t="s">
        <v>103</v>
      </c>
      <c r="D54" s="6" t="s">
        <v>104</v>
      </c>
      <c r="E54" s="58">
        <v>36</v>
      </c>
      <c r="F54" s="58">
        <v>5</v>
      </c>
      <c r="G54" s="58"/>
      <c r="H54" s="58"/>
      <c r="I54" s="58"/>
      <c r="J54" s="58"/>
      <c r="K54" s="58"/>
      <c r="L54" s="59">
        <f t="shared" si="0"/>
        <v>41</v>
      </c>
    </row>
    <row r="55" spans="1:12" x14ac:dyDescent="0.35">
      <c r="A55" s="185"/>
      <c r="B55" s="121"/>
      <c r="C55" s="142" t="s">
        <v>117</v>
      </c>
      <c r="D55" s="142"/>
      <c r="E55" s="60">
        <f>SUM(E54)</f>
        <v>36</v>
      </c>
      <c r="F55" s="60">
        <f t="shared" ref="F55:L55" si="11">SUM(F54)</f>
        <v>5</v>
      </c>
      <c r="G55" s="60">
        <f t="shared" si="11"/>
        <v>0</v>
      </c>
      <c r="H55" s="60">
        <f t="shared" si="11"/>
        <v>0</v>
      </c>
      <c r="I55" s="60">
        <f t="shared" si="11"/>
        <v>0</v>
      </c>
      <c r="J55" s="60">
        <f t="shared" si="11"/>
        <v>0</v>
      </c>
      <c r="K55" s="60">
        <f t="shared" si="11"/>
        <v>0</v>
      </c>
      <c r="L55" s="61">
        <f t="shared" si="11"/>
        <v>41</v>
      </c>
    </row>
    <row r="56" spans="1:12" ht="15" thickBot="1" x14ac:dyDescent="0.4">
      <c r="A56" s="186"/>
      <c r="B56" s="183" t="s">
        <v>117</v>
      </c>
      <c r="C56" s="183"/>
      <c r="D56" s="183"/>
      <c r="E56" s="62">
        <v>125</v>
      </c>
      <c r="F56" s="62">
        <v>18</v>
      </c>
      <c r="G56" s="62">
        <v>15</v>
      </c>
      <c r="H56" s="62">
        <v>7</v>
      </c>
      <c r="I56" s="62">
        <v>8</v>
      </c>
      <c r="J56" s="62">
        <v>2</v>
      </c>
      <c r="K56" s="62">
        <v>1</v>
      </c>
      <c r="L56" s="63">
        <f t="shared" si="0"/>
        <v>176</v>
      </c>
    </row>
    <row r="57" spans="1:12" ht="4" customHeight="1" thickBot="1" x14ac:dyDescent="0.3">
      <c r="A57" s="53"/>
      <c r="B57" s="54"/>
      <c r="C57" s="54"/>
      <c r="D57" s="54"/>
      <c r="E57" s="65"/>
      <c r="F57" s="65"/>
      <c r="G57" s="65"/>
      <c r="H57" s="65"/>
      <c r="I57" s="65"/>
      <c r="J57" s="65"/>
      <c r="K57" s="65"/>
      <c r="L57" s="65"/>
    </row>
    <row r="58" spans="1:12" ht="15.75" thickBot="1" x14ac:dyDescent="0.3">
      <c r="A58" s="187" t="s">
        <v>0</v>
      </c>
      <c r="B58" s="188"/>
      <c r="C58" s="188"/>
      <c r="D58" s="189"/>
      <c r="E58" s="66">
        <f>SUM(E56,E49,E37,E20)</f>
        <v>484</v>
      </c>
      <c r="F58" s="66">
        <f t="shared" ref="F58:L58" si="12">SUM(F56,F49,F37,F20)</f>
        <v>429</v>
      </c>
      <c r="G58" s="66">
        <f t="shared" si="12"/>
        <v>224</v>
      </c>
      <c r="H58" s="66">
        <f t="shared" si="12"/>
        <v>87</v>
      </c>
      <c r="I58" s="66">
        <f t="shared" si="12"/>
        <v>50</v>
      </c>
      <c r="J58" s="66">
        <f t="shared" si="12"/>
        <v>21</v>
      </c>
      <c r="K58" s="66">
        <f t="shared" si="12"/>
        <v>13</v>
      </c>
      <c r="L58" s="67">
        <f t="shared" si="12"/>
        <v>1308</v>
      </c>
    </row>
  </sheetData>
  <mergeCells count="32">
    <mergeCell ref="C55:D55"/>
    <mergeCell ref="B54:B55"/>
    <mergeCell ref="B56:D56"/>
    <mergeCell ref="A51:A56"/>
    <mergeCell ref="A58:D58"/>
    <mergeCell ref="B43:B48"/>
    <mergeCell ref="C48:D48"/>
    <mergeCell ref="B49:D49"/>
    <mergeCell ref="A39:A49"/>
    <mergeCell ref="C53:D53"/>
    <mergeCell ref="B51:B53"/>
    <mergeCell ref="C42:D42"/>
    <mergeCell ref="B39:B42"/>
    <mergeCell ref="C28:D28"/>
    <mergeCell ref="B22:B28"/>
    <mergeCell ref="B29:B36"/>
    <mergeCell ref="B37:D37"/>
    <mergeCell ref="A22:A37"/>
    <mergeCell ref="C36:D36"/>
    <mergeCell ref="E4:K4"/>
    <mergeCell ref="L4:L5"/>
    <mergeCell ref="A2:L2"/>
    <mergeCell ref="A7:A20"/>
    <mergeCell ref="A4:A5"/>
    <mergeCell ref="B4:B5"/>
    <mergeCell ref="C4:C5"/>
    <mergeCell ref="D4:D5"/>
    <mergeCell ref="B7:B12"/>
    <mergeCell ref="C12:D12"/>
    <mergeCell ref="B13:B19"/>
    <mergeCell ref="C19:D19"/>
    <mergeCell ref="B20:D2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opLeftCell="A19" zoomScale="70" zoomScaleNormal="70" workbookViewId="0"/>
  </sheetViews>
  <sheetFormatPr defaultRowHeight="14.5" x14ac:dyDescent="0.35"/>
  <cols>
    <col min="1" max="1" width="22.26953125" customWidth="1"/>
    <col min="2" max="2" width="14" customWidth="1"/>
    <col min="3" max="3" width="8.26953125" customWidth="1"/>
    <col min="4" max="4" width="58" bestFit="1" customWidth="1"/>
    <col min="5" max="23" width="4.26953125" customWidth="1"/>
    <col min="24" max="24" width="9.26953125" customWidth="1"/>
  </cols>
  <sheetData>
    <row r="1" spans="1:24" s="2" customFormat="1" ht="15" x14ac:dyDescent="0.25"/>
    <row r="2" spans="1:24" s="2" customFormat="1" ht="21" x14ac:dyDescent="0.25">
      <c r="A2" s="136" t="s">
        <v>127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24" ht="15.75" thickBot="1" x14ac:dyDescent="0.3"/>
    <row r="4" spans="1:24" s="2" customFormat="1" ht="15" customHeight="1" x14ac:dyDescent="0.35">
      <c r="A4" s="145" t="s">
        <v>111</v>
      </c>
      <c r="B4" s="147" t="s">
        <v>112</v>
      </c>
      <c r="C4" s="147" t="s">
        <v>113</v>
      </c>
      <c r="D4" s="147" t="s">
        <v>114</v>
      </c>
      <c r="E4" s="154" t="s">
        <v>115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2" t="s">
        <v>121</v>
      </c>
    </row>
    <row r="5" spans="1:24" s="2" customFormat="1" ht="15" thickBot="1" x14ac:dyDescent="0.4">
      <c r="A5" s="146"/>
      <c r="B5" s="148"/>
      <c r="C5" s="148"/>
      <c r="D5" s="148"/>
      <c r="E5" s="40">
        <v>0</v>
      </c>
      <c r="F5" s="40">
        <v>1</v>
      </c>
      <c r="G5" s="40">
        <v>2</v>
      </c>
      <c r="H5" s="40">
        <v>3</v>
      </c>
      <c r="I5" s="40">
        <v>4</v>
      </c>
      <c r="J5" s="40">
        <v>5</v>
      </c>
      <c r="K5" s="40">
        <v>6</v>
      </c>
      <c r="L5" s="40">
        <v>7</v>
      </c>
      <c r="M5" s="40">
        <v>8</v>
      </c>
      <c r="N5" s="40">
        <v>9</v>
      </c>
      <c r="O5" s="40">
        <v>10</v>
      </c>
      <c r="P5" s="40">
        <v>11</v>
      </c>
      <c r="Q5" s="40">
        <v>12</v>
      </c>
      <c r="R5" s="40">
        <v>13</v>
      </c>
      <c r="S5" s="40">
        <v>15</v>
      </c>
      <c r="T5" s="40">
        <v>16</v>
      </c>
      <c r="U5" s="40">
        <v>17</v>
      </c>
      <c r="V5" s="40">
        <v>32</v>
      </c>
      <c r="W5" s="40">
        <v>44</v>
      </c>
      <c r="X5" s="153"/>
    </row>
    <row r="6" spans="1:24" ht="3" customHeight="1" thickBot="1" x14ac:dyDescent="0.3"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4" x14ac:dyDescent="0.35">
      <c r="A7" s="191" t="s">
        <v>1</v>
      </c>
      <c r="B7" s="190" t="s">
        <v>119</v>
      </c>
      <c r="C7" s="68" t="s">
        <v>30</v>
      </c>
      <c r="D7" s="68" t="s">
        <v>3</v>
      </c>
      <c r="E7" s="69">
        <v>5</v>
      </c>
      <c r="F7" s="69">
        <v>11</v>
      </c>
      <c r="G7" s="69">
        <v>3</v>
      </c>
      <c r="H7" s="69">
        <v>7</v>
      </c>
      <c r="I7" s="69"/>
      <c r="J7" s="69"/>
      <c r="K7" s="69">
        <v>1</v>
      </c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70">
        <f>SUM(E7:W7)</f>
        <v>27</v>
      </c>
    </row>
    <row r="8" spans="1:24" x14ac:dyDescent="0.35">
      <c r="A8" s="192"/>
      <c r="B8" s="121"/>
      <c r="C8" s="6" t="s">
        <v>31</v>
      </c>
      <c r="D8" s="6" t="s">
        <v>5</v>
      </c>
      <c r="E8" s="28"/>
      <c r="F8" s="28">
        <v>6</v>
      </c>
      <c r="G8" s="28">
        <v>5</v>
      </c>
      <c r="H8" s="28">
        <v>3</v>
      </c>
      <c r="I8" s="28"/>
      <c r="J8" s="28">
        <v>1</v>
      </c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71">
        <f t="shared" ref="X8:X54" si="0">SUM(E8:W8)</f>
        <v>15</v>
      </c>
    </row>
    <row r="9" spans="1:24" x14ac:dyDescent="0.35">
      <c r="A9" s="192"/>
      <c r="B9" s="121"/>
      <c r="C9" s="6" t="s">
        <v>32</v>
      </c>
      <c r="D9" s="6" t="s">
        <v>33</v>
      </c>
      <c r="E9" s="28"/>
      <c r="F9" s="28">
        <v>3</v>
      </c>
      <c r="G9" s="28">
        <v>3</v>
      </c>
      <c r="H9" s="28">
        <v>1</v>
      </c>
      <c r="I9" s="28"/>
      <c r="J9" s="28"/>
      <c r="K9" s="28"/>
      <c r="L9" s="28"/>
      <c r="M9" s="28"/>
      <c r="N9" s="28"/>
      <c r="O9" s="28"/>
      <c r="P9" s="28">
        <v>1</v>
      </c>
      <c r="Q9" s="28"/>
      <c r="R9" s="28"/>
      <c r="S9" s="28"/>
      <c r="T9" s="28"/>
      <c r="U9" s="28"/>
      <c r="V9" s="28"/>
      <c r="W9" s="28"/>
      <c r="X9" s="71">
        <f t="shared" si="0"/>
        <v>8</v>
      </c>
    </row>
    <row r="10" spans="1:24" x14ac:dyDescent="0.35">
      <c r="A10" s="192"/>
      <c r="B10" s="121"/>
      <c r="C10" s="6" t="s">
        <v>34</v>
      </c>
      <c r="D10" s="6" t="s">
        <v>10</v>
      </c>
      <c r="E10" s="28"/>
      <c r="F10" s="28">
        <v>2</v>
      </c>
      <c r="G10" s="28">
        <v>2</v>
      </c>
      <c r="H10" s="28">
        <v>2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71">
        <f t="shared" si="0"/>
        <v>6</v>
      </c>
    </row>
    <row r="11" spans="1:24" x14ac:dyDescent="0.35">
      <c r="A11" s="192"/>
      <c r="B11" s="121"/>
      <c r="C11" s="6" t="s">
        <v>35</v>
      </c>
      <c r="D11" s="6" t="s">
        <v>36</v>
      </c>
      <c r="E11" s="28">
        <v>2</v>
      </c>
      <c r="F11" s="28">
        <v>2</v>
      </c>
      <c r="G11" s="28"/>
      <c r="H11" s="28">
        <v>6</v>
      </c>
      <c r="I11" s="28">
        <v>1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71">
        <f t="shared" si="0"/>
        <v>11</v>
      </c>
    </row>
    <row r="12" spans="1:24" x14ac:dyDescent="0.35">
      <c r="A12" s="192"/>
      <c r="B12" s="121"/>
      <c r="C12" s="142" t="s">
        <v>117</v>
      </c>
      <c r="D12" s="142"/>
      <c r="E12" s="29">
        <f>SUM(E7:E11)</f>
        <v>7</v>
      </c>
      <c r="F12" s="29">
        <f t="shared" ref="F12:W12" si="1">SUM(F7:F11)</f>
        <v>24</v>
      </c>
      <c r="G12" s="29">
        <f t="shared" si="1"/>
        <v>13</v>
      </c>
      <c r="H12" s="29">
        <f t="shared" si="1"/>
        <v>19</v>
      </c>
      <c r="I12" s="29">
        <f t="shared" si="1"/>
        <v>1</v>
      </c>
      <c r="J12" s="29">
        <f t="shared" si="1"/>
        <v>1</v>
      </c>
      <c r="K12" s="29">
        <f t="shared" si="1"/>
        <v>1</v>
      </c>
      <c r="L12" s="29">
        <f t="shared" si="1"/>
        <v>0</v>
      </c>
      <c r="M12" s="29">
        <f t="shared" si="1"/>
        <v>0</v>
      </c>
      <c r="N12" s="29">
        <f t="shared" si="1"/>
        <v>0</v>
      </c>
      <c r="O12" s="29">
        <f t="shared" si="1"/>
        <v>0</v>
      </c>
      <c r="P12" s="29">
        <f t="shared" si="1"/>
        <v>1</v>
      </c>
      <c r="Q12" s="29">
        <f t="shared" si="1"/>
        <v>0</v>
      </c>
      <c r="R12" s="29">
        <f t="shared" si="1"/>
        <v>0</v>
      </c>
      <c r="S12" s="29">
        <f t="shared" si="1"/>
        <v>0</v>
      </c>
      <c r="T12" s="29">
        <f t="shared" si="1"/>
        <v>0</v>
      </c>
      <c r="U12" s="29">
        <f t="shared" si="1"/>
        <v>0</v>
      </c>
      <c r="V12" s="29">
        <f t="shared" si="1"/>
        <v>0</v>
      </c>
      <c r="W12" s="29">
        <f t="shared" si="1"/>
        <v>0</v>
      </c>
      <c r="X12" s="72">
        <f t="shared" si="0"/>
        <v>67</v>
      </c>
    </row>
    <row r="13" spans="1:24" x14ac:dyDescent="0.35">
      <c r="A13" s="192"/>
      <c r="B13" s="121" t="s">
        <v>116</v>
      </c>
      <c r="C13" s="6" t="s">
        <v>2</v>
      </c>
      <c r="D13" s="6" t="s">
        <v>3</v>
      </c>
      <c r="E13" s="28">
        <v>2</v>
      </c>
      <c r="F13" s="28">
        <v>27</v>
      </c>
      <c r="G13" s="28">
        <v>11</v>
      </c>
      <c r="H13" s="28">
        <v>15</v>
      </c>
      <c r="I13" s="28">
        <v>5</v>
      </c>
      <c r="J13" s="28">
        <v>6</v>
      </c>
      <c r="K13" s="28">
        <v>5</v>
      </c>
      <c r="L13" s="28">
        <v>1</v>
      </c>
      <c r="M13" s="28">
        <v>1</v>
      </c>
      <c r="N13" s="28">
        <v>2</v>
      </c>
      <c r="O13" s="28"/>
      <c r="P13" s="28"/>
      <c r="Q13" s="28"/>
      <c r="R13" s="28"/>
      <c r="S13" s="28"/>
      <c r="T13" s="28"/>
      <c r="U13" s="28"/>
      <c r="V13" s="28"/>
      <c r="W13" s="28"/>
      <c r="X13" s="71">
        <f t="shared" si="0"/>
        <v>75</v>
      </c>
    </row>
    <row r="14" spans="1:24" x14ac:dyDescent="0.35">
      <c r="A14" s="192"/>
      <c r="B14" s="121"/>
      <c r="C14" s="6" t="s">
        <v>4</v>
      </c>
      <c r="D14" s="6" t="s">
        <v>5</v>
      </c>
      <c r="E14" s="28"/>
      <c r="F14" s="28">
        <v>24</v>
      </c>
      <c r="G14" s="28">
        <v>17</v>
      </c>
      <c r="H14" s="28">
        <v>11</v>
      </c>
      <c r="I14" s="28">
        <v>3</v>
      </c>
      <c r="J14" s="28">
        <v>2</v>
      </c>
      <c r="K14" s="28">
        <v>1</v>
      </c>
      <c r="L14" s="28">
        <v>3</v>
      </c>
      <c r="M14" s="28"/>
      <c r="N14" s="28"/>
      <c r="O14" s="28"/>
      <c r="P14" s="28"/>
      <c r="Q14" s="28">
        <v>1</v>
      </c>
      <c r="R14" s="28"/>
      <c r="S14" s="28"/>
      <c r="T14" s="28"/>
      <c r="U14" s="28">
        <v>1</v>
      </c>
      <c r="V14" s="28"/>
      <c r="W14" s="28"/>
      <c r="X14" s="71">
        <f t="shared" si="0"/>
        <v>63</v>
      </c>
    </row>
    <row r="15" spans="1:24" x14ac:dyDescent="0.35">
      <c r="A15" s="192"/>
      <c r="B15" s="121"/>
      <c r="C15" s="6" t="s">
        <v>6</v>
      </c>
      <c r="D15" s="6" t="s">
        <v>3</v>
      </c>
      <c r="E15" s="28">
        <v>3</v>
      </c>
      <c r="F15" s="28">
        <v>8</v>
      </c>
      <c r="G15" s="28">
        <v>6</v>
      </c>
      <c r="H15" s="28">
        <v>7</v>
      </c>
      <c r="I15" s="28">
        <v>7</v>
      </c>
      <c r="J15" s="28">
        <v>2</v>
      </c>
      <c r="K15" s="28">
        <v>1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71">
        <f t="shared" si="0"/>
        <v>34</v>
      </c>
    </row>
    <row r="16" spans="1:24" x14ac:dyDescent="0.35">
      <c r="A16" s="192"/>
      <c r="B16" s="121"/>
      <c r="C16" s="6" t="s">
        <v>7</v>
      </c>
      <c r="D16" s="6" t="s">
        <v>8</v>
      </c>
      <c r="E16" s="28">
        <v>4</v>
      </c>
      <c r="F16" s="28">
        <v>6</v>
      </c>
      <c r="G16" s="28">
        <v>4</v>
      </c>
      <c r="H16" s="28">
        <v>6</v>
      </c>
      <c r="I16" s="28">
        <v>2</v>
      </c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71">
        <f t="shared" si="0"/>
        <v>22</v>
      </c>
    </row>
    <row r="17" spans="1:24" x14ac:dyDescent="0.35">
      <c r="A17" s="192"/>
      <c r="B17" s="121"/>
      <c r="C17" s="6" t="s">
        <v>9</v>
      </c>
      <c r="D17" s="6" t="s">
        <v>10</v>
      </c>
      <c r="E17" s="28">
        <v>2</v>
      </c>
      <c r="F17" s="28">
        <v>2</v>
      </c>
      <c r="G17" s="28">
        <v>2</v>
      </c>
      <c r="H17" s="28">
        <v>1</v>
      </c>
      <c r="I17" s="28">
        <v>1</v>
      </c>
      <c r="J17" s="28">
        <v>1</v>
      </c>
      <c r="K17" s="28"/>
      <c r="L17" s="28"/>
      <c r="M17" s="28"/>
      <c r="N17" s="28"/>
      <c r="O17" s="28">
        <v>1</v>
      </c>
      <c r="P17" s="28"/>
      <c r="Q17" s="28"/>
      <c r="R17" s="28">
        <v>1</v>
      </c>
      <c r="S17" s="28"/>
      <c r="T17" s="28"/>
      <c r="U17" s="28"/>
      <c r="V17" s="28"/>
      <c r="W17" s="28"/>
      <c r="X17" s="71">
        <f t="shared" si="0"/>
        <v>11</v>
      </c>
    </row>
    <row r="18" spans="1:24" x14ac:dyDescent="0.35">
      <c r="A18" s="192"/>
      <c r="B18" s="121"/>
      <c r="C18" s="6" t="s">
        <v>11</v>
      </c>
      <c r="D18" s="6" t="s">
        <v>12</v>
      </c>
      <c r="E18" s="28"/>
      <c r="F18" s="28">
        <v>10</v>
      </c>
      <c r="G18" s="28">
        <v>10</v>
      </c>
      <c r="H18" s="28">
        <v>5</v>
      </c>
      <c r="I18" s="28">
        <v>2</v>
      </c>
      <c r="J18" s="28">
        <v>1</v>
      </c>
      <c r="K18" s="28">
        <v>1</v>
      </c>
      <c r="L18" s="28">
        <v>1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71">
        <f t="shared" si="0"/>
        <v>30</v>
      </c>
    </row>
    <row r="19" spans="1:24" x14ac:dyDescent="0.35">
      <c r="A19" s="192"/>
      <c r="B19" s="121"/>
      <c r="C19" s="142" t="s">
        <v>117</v>
      </c>
      <c r="D19" s="142"/>
      <c r="E19" s="29">
        <f>SUM(E13:E18)</f>
        <v>11</v>
      </c>
      <c r="F19" s="29">
        <f t="shared" ref="F19:X19" si="2">SUM(F13:F18)</f>
        <v>77</v>
      </c>
      <c r="G19" s="29">
        <f t="shared" si="2"/>
        <v>50</v>
      </c>
      <c r="H19" s="29">
        <f t="shared" si="2"/>
        <v>45</v>
      </c>
      <c r="I19" s="29">
        <f t="shared" si="2"/>
        <v>20</v>
      </c>
      <c r="J19" s="29">
        <f t="shared" si="2"/>
        <v>12</v>
      </c>
      <c r="K19" s="29">
        <f t="shared" si="2"/>
        <v>8</v>
      </c>
      <c r="L19" s="29">
        <f t="shared" si="2"/>
        <v>5</v>
      </c>
      <c r="M19" s="29">
        <f t="shared" si="2"/>
        <v>1</v>
      </c>
      <c r="N19" s="29">
        <f t="shared" si="2"/>
        <v>2</v>
      </c>
      <c r="O19" s="29">
        <f t="shared" si="2"/>
        <v>1</v>
      </c>
      <c r="P19" s="29">
        <f t="shared" si="2"/>
        <v>0</v>
      </c>
      <c r="Q19" s="29">
        <f t="shared" si="2"/>
        <v>1</v>
      </c>
      <c r="R19" s="29">
        <f t="shared" si="2"/>
        <v>1</v>
      </c>
      <c r="S19" s="29">
        <f t="shared" si="2"/>
        <v>0</v>
      </c>
      <c r="T19" s="29">
        <f t="shared" si="2"/>
        <v>0</v>
      </c>
      <c r="U19" s="29">
        <f t="shared" si="2"/>
        <v>1</v>
      </c>
      <c r="V19" s="29">
        <f t="shared" si="2"/>
        <v>0</v>
      </c>
      <c r="W19" s="29">
        <f t="shared" si="2"/>
        <v>0</v>
      </c>
      <c r="X19" s="72">
        <f t="shared" si="2"/>
        <v>235</v>
      </c>
    </row>
    <row r="20" spans="1:24" ht="15" thickBot="1" x14ac:dyDescent="0.4">
      <c r="A20" s="193"/>
      <c r="B20" s="194" t="s">
        <v>117</v>
      </c>
      <c r="C20" s="194"/>
      <c r="D20" s="194"/>
      <c r="E20" s="73">
        <f>SUM(E19,E12)</f>
        <v>18</v>
      </c>
      <c r="F20" s="73">
        <f t="shared" ref="F20:X20" si="3">SUM(F19,F12)</f>
        <v>101</v>
      </c>
      <c r="G20" s="73">
        <f t="shared" si="3"/>
        <v>63</v>
      </c>
      <c r="H20" s="73">
        <f t="shared" si="3"/>
        <v>64</v>
      </c>
      <c r="I20" s="73">
        <f t="shared" si="3"/>
        <v>21</v>
      </c>
      <c r="J20" s="73">
        <f t="shared" si="3"/>
        <v>13</v>
      </c>
      <c r="K20" s="73">
        <f t="shared" si="3"/>
        <v>9</v>
      </c>
      <c r="L20" s="73">
        <f t="shared" si="3"/>
        <v>5</v>
      </c>
      <c r="M20" s="73">
        <f t="shared" si="3"/>
        <v>1</v>
      </c>
      <c r="N20" s="73">
        <f t="shared" si="3"/>
        <v>2</v>
      </c>
      <c r="O20" s="73">
        <f t="shared" si="3"/>
        <v>1</v>
      </c>
      <c r="P20" s="73">
        <f t="shared" si="3"/>
        <v>1</v>
      </c>
      <c r="Q20" s="73">
        <f t="shared" si="3"/>
        <v>1</v>
      </c>
      <c r="R20" s="73">
        <f t="shared" si="3"/>
        <v>1</v>
      </c>
      <c r="S20" s="73">
        <f t="shared" si="3"/>
        <v>0</v>
      </c>
      <c r="T20" s="73">
        <f t="shared" si="3"/>
        <v>0</v>
      </c>
      <c r="U20" s="73">
        <f t="shared" si="3"/>
        <v>1</v>
      </c>
      <c r="V20" s="73">
        <f t="shared" si="3"/>
        <v>0</v>
      </c>
      <c r="W20" s="73">
        <f t="shared" si="3"/>
        <v>0</v>
      </c>
      <c r="X20" s="74">
        <f t="shared" si="3"/>
        <v>302</v>
      </c>
    </row>
    <row r="21" spans="1:24" ht="4" customHeight="1" thickBot="1" x14ac:dyDescent="0.3">
      <c r="A21" s="2"/>
      <c r="B21" s="2"/>
      <c r="C21" s="2"/>
      <c r="D21" s="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35">
      <c r="A22" s="191" t="s">
        <v>37</v>
      </c>
      <c r="B22" s="190" t="s">
        <v>119</v>
      </c>
      <c r="C22" s="68" t="s">
        <v>71</v>
      </c>
      <c r="D22" s="68" t="s">
        <v>39</v>
      </c>
      <c r="E22" s="69"/>
      <c r="F22" s="69"/>
      <c r="G22" s="69">
        <v>5</v>
      </c>
      <c r="H22" s="69">
        <v>5</v>
      </c>
      <c r="I22" s="69">
        <v>5</v>
      </c>
      <c r="J22" s="69"/>
      <c r="K22" s="69">
        <v>1</v>
      </c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70">
        <f t="shared" si="0"/>
        <v>16</v>
      </c>
    </row>
    <row r="23" spans="1:24" x14ac:dyDescent="0.35">
      <c r="A23" s="192"/>
      <c r="B23" s="121"/>
      <c r="C23" s="6" t="s">
        <v>72</v>
      </c>
      <c r="D23" s="6" t="s">
        <v>41</v>
      </c>
      <c r="E23" s="28">
        <v>6</v>
      </c>
      <c r="F23" s="28">
        <v>6</v>
      </c>
      <c r="G23" s="28">
        <v>12</v>
      </c>
      <c r="H23" s="28">
        <v>2</v>
      </c>
      <c r="I23" s="28">
        <v>3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71">
        <f t="shared" si="0"/>
        <v>29</v>
      </c>
    </row>
    <row r="24" spans="1:24" x14ac:dyDescent="0.35">
      <c r="A24" s="192"/>
      <c r="B24" s="121"/>
      <c r="C24" s="6" t="s">
        <v>73</v>
      </c>
      <c r="D24" s="6" t="s">
        <v>74</v>
      </c>
      <c r="E24" s="28">
        <v>3</v>
      </c>
      <c r="F24" s="28">
        <v>2</v>
      </c>
      <c r="G24" s="28">
        <v>4</v>
      </c>
      <c r="H24" s="28">
        <v>4</v>
      </c>
      <c r="I24" s="28">
        <v>1</v>
      </c>
      <c r="J24" s="28">
        <v>1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71">
        <f t="shared" si="0"/>
        <v>15</v>
      </c>
    </row>
    <row r="25" spans="1:24" x14ac:dyDescent="0.35">
      <c r="A25" s="192"/>
      <c r="B25" s="121"/>
      <c r="C25" s="6" t="s">
        <v>75</v>
      </c>
      <c r="D25" s="6" t="s">
        <v>45</v>
      </c>
      <c r="E25" s="28"/>
      <c r="F25" s="28">
        <v>2</v>
      </c>
      <c r="G25" s="28">
        <v>8</v>
      </c>
      <c r="H25" s="28">
        <v>12</v>
      </c>
      <c r="I25" s="28"/>
      <c r="J25" s="28">
        <v>1</v>
      </c>
      <c r="K25" s="28"/>
      <c r="L25" s="28"/>
      <c r="M25" s="28"/>
      <c r="N25" s="28"/>
      <c r="O25" s="28"/>
      <c r="P25" s="28">
        <v>1</v>
      </c>
      <c r="Q25" s="28"/>
      <c r="R25" s="28"/>
      <c r="S25" s="28"/>
      <c r="T25" s="28"/>
      <c r="U25" s="28"/>
      <c r="V25" s="28"/>
      <c r="W25" s="28"/>
      <c r="X25" s="71">
        <f t="shared" si="0"/>
        <v>24</v>
      </c>
    </row>
    <row r="26" spans="1:24" x14ac:dyDescent="0.35">
      <c r="A26" s="192"/>
      <c r="B26" s="121"/>
      <c r="C26" s="6" t="s">
        <v>76</v>
      </c>
      <c r="D26" s="6" t="s">
        <v>47</v>
      </c>
      <c r="E26" s="28">
        <v>1</v>
      </c>
      <c r="F26" s="28">
        <v>11</v>
      </c>
      <c r="G26" s="28">
        <v>18</v>
      </c>
      <c r="H26" s="28">
        <v>5</v>
      </c>
      <c r="I26" s="28">
        <v>2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71">
        <f t="shared" si="0"/>
        <v>37</v>
      </c>
    </row>
    <row r="27" spans="1:24" x14ac:dyDescent="0.35">
      <c r="A27" s="192"/>
      <c r="B27" s="121"/>
      <c r="C27" s="6" t="s">
        <v>77</v>
      </c>
      <c r="D27" s="6" t="s">
        <v>78</v>
      </c>
      <c r="E27" s="28"/>
      <c r="F27" s="28">
        <v>1</v>
      </c>
      <c r="G27" s="28">
        <v>4</v>
      </c>
      <c r="H27" s="28">
        <v>4</v>
      </c>
      <c r="I27" s="28">
        <v>1</v>
      </c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71">
        <f t="shared" si="0"/>
        <v>10</v>
      </c>
    </row>
    <row r="28" spans="1:24" x14ac:dyDescent="0.35">
      <c r="A28" s="192"/>
      <c r="B28" s="121"/>
      <c r="C28" s="142" t="s">
        <v>117</v>
      </c>
      <c r="D28" s="142"/>
      <c r="E28" s="29">
        <f>SUM(E22:E27)</f>
        <v>10</v>
      </c>
      <c r="F28" s="29">
        <f t="shared" ref="F28:X28" si="4">SUM(F22:F27)</f>
        <v>22</v>
      </c>
      <c r="G28" s="29">
        <f t="shared" si="4"/>
        <v>51</v>
      </c>
      <c r="H28" s="29">
        <f t="shared" si="4"/>
        <v>32</v>
      </c>
      <c r="I28" s="29">
        <f t="shared" si="4"/>
        <v>12</v>
      </c>
      <c r="J28" s="29">
        <f t="shared" si="4"/>
        <v>2</v>
      </c>
      <c r="K28" s="29">
        <f t="shared" si="4"/>
        <v>1</v>
      </c>
      <c r="L28" s="29">
        <f t="shared" si="4"/>
        <v>0</v>
      </c>
      <c r="M28" s="29">
        <f t="shared" si="4"/>
        <v>0</v>
      </c>
      <c r="N28" s="29">
        <f t="shared" si="4"/>
        <v>0</v>
      </c>
      <c r="O28" s="29">
        <f t="shared" si="4"/>
        <v>0</v>
      </c>
      <c r="P28" s="29">
        <f t="shared" si="4"/>
        <v>1</v>
      </c>
      <c r="Q28" s="29">
        <f t="shared" si="4"/>
        <v>0</v>
      </c>
      <c r="R28" s="29">
        <f t="shared" si="4"/>
        <v>0</v>
      </c>
      <c r="S28" s="29">
        <f t="shared" si="4"/>
        <v>0</v>
      </c>
      <c r="T28" s="29">
        <f t="shared" si="4"/>
        <v>0</v>
      </c>
      <c r="U28" s="29">
        <f t="shared" si="4"/>
        <v>0</v>
      </c>
      <c r="V28" s="29">
        <f t="shared" si="4"/>
        <v>0</v>
      </c>
      <c r="W28" s="29">
        <f t="shared" si="4"/>
        <v>0</v>
      </c>
      <c r="X28" s="72">
        <f t="shared" si="4"/>
        <v>131</v>
      </c>
    </row>
    <row r="29" spans="1:24" x14ac:dyDescent="0.35">
      <c r="A29" s="192"/>
      <c r="B29" s="121" t="s">
        <v>116</v>
      </c>
      <c r="C29" s="6" t="s">
        <v>38</v>
      </c>
      <c r="D29" s="6" t="s">
        <v>39</v>
      </c>
      <c r="E29" s="28">
        <v>9</v>
      </c>
      <c r="F29" s="28">
        <v>7</v>
      </c>
      <c r="G29" s="28">
        <v>6</v>
      </c>
      <c r="H29" s="28">
        <v>5</v>
      </c>
      <c r="I29" s="28">
        <v>4</v>
      </c>
      <c r="J29" s="28">
        <v>4</v>
      </c>
      <c r="K29" s="28">
        <v>1</v>
      </c>
      <c r="L29" s="28">
        <v>2</v>
      </c>
      <c r="M29" s="28">
        <v>1</v>
      </c>
      <c r="N29" s="28">
        <v>1</v>
      </c>
      <c r="O29" s="28">
        <v>2</v>
      </c>
      <c r="P29" s="28"/>
      <c r="Q29" s="28"/>
      <c r="R29" s="28">
        <v>2</v>
      </c>
      <c r="S29" s="28"/>
      <c r="T29" s="28"/>
      <c r="U29" s="28"/>
      <c r="V29" s="28"/>
      <c r="W29" s="28"/>
      <c r="X29" s="71">
        <f t="shared" si="0"/>
        <v>44</v>
      </c>
    </row>
    <row r="30" spans="1:24" x14ac:dyDescent="0.35">
      <c r="A30" s="192"/>
      <c r="B30" s="121"/>
      <c r="C30" s="6" t="s">
        <v>40</v>
      </c>
      <c r="D30" s="6" t="s">
        <v>41</v>
      </c>
      <c r="E30" s="28">
        <v>3</v>
      </c>
      <c r="F30" s="28">
        <v>12</v>
      </c>
      <c r="G30" s="28">
        <v>5</v>
      </c>
      <c r="H30" s="28">
        <v>8</v>
      </c>
      <c r="I30" s="28">
        <v>3</v>
      </c>
      <c r="J30" s="28">
        <v>2</v>
      </c>
      <c r="K30" s="28">
        <v>1</v>
      </c>
      <c r="L30" s="28">
        <v>1</v>
      </c>
      <c r="M30" s="28">
        <v>2</v>
      </c>
      <c r="N30" s="28"/>
      <c r="O30" s="28"/>
      <c r="P30" s="28"/>
      <c r="Q30" s="28">
        <v>2</v>
      </c>
      <c r="R30" s="28"/>
      <c r="S30" s="28"/>
      <c r="T30" s="28"/>
      <c r="U30" s="28"/>
      <c r="V30" s="28"/>
      <c r="W30" s="28"/>
      <c r="X30" s="71">
        <f t="shared" si="0"/>
        <v>39</v>
      </c>
    </row>
    <row r="31" spans="1:24" x14ac:dyDescent="0.35">
      <c r="A31" s="192"/>
      <c r="B31" s="121"/>
      <c r="C31" s="6" t="s">
        <v>42</v>
      </c>
      <c r="D31" s="6" t="s">
        <v>43</v>
      </c>
      <c r="E31" s="28">
        <v>3</v>
      </c>
      <c r="F31" s="28"/>
      <c r="G31" s="28">
        <v>1</v>
      </c>
      <c r="H31" s="28">
        <v>3</v>
      </c>
      <c r="I31" s="28">
        <v>2</v>
      </c>
      <c r="J31" s="28">
        <v>1</v>
      </c>
      <c r="K31" s="28"/>
      <c r="L31" s="28"/>
      <c r="M31" s="28">
        <v>1</v>
      </c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71">
        <f t="shared" si="0"/>
        <v>11</v>
      </c>
    </row>
    <row r="32" spans="1:24" x14ac:dyDescent="0.35">
      <c r="A32" s="192"/>
      <c r="B32" s="121"/>
      <c r="C32" s="6" t="s">
        <v>44</v>
      </c>
      <c r="D32" s="6" t="s">
        <v>45</v>
      </c>
      <c r="E32" s="28">
        <v>2</v>
      </c>
      <c r="F32" s="28">
        <v>12</v>
      </c>
      <c r="G32" s="28">
        <v>5</v>
      </c>
      <c r="H32" s="28">
        <v>6</v>
      </c>
      <c r="I32" s="28">
        <v>6</v>
      </c>
      <c r="J32" s="28">
        <v>5</v>
      </c>
      <c r="K32" s="28">
        <v>1</v>
      </c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71">
        <f t="shared" si="0"/>
        <v>37</v>
      </c>
    </row>
    <row r="33" spans="1:24" x14ac:dyDescent="0.35">
      <c r="A33" s="192"/>
      <c r="B33" s="121"/>
      <c r="C33" s="6" t="s">
        <v>46</v>
      </c>
      <c r="D33" s="6" t="s">
        <v>47</v>
      </c>
      <c r="E33" s="28">
        <v>5</v>
      </c>
      <c r="F33" s="28">
        <v>10</v>
      </c>
      <c r="G33" s="28">
        <v>7</v>
      </c>
      <c r="H33" s="28">
        <v>8</v>
      </c>
      <c r="I33" s="28">
        <v>6</v>
      </c>
      <c r="J33" s="28">
        <v>5</v>
      </c>
      <c r="K33" s="28">
        <v>4</v>
      </c>
      <c r="L33" s="28">
        <v>2</v>
      </c>
      <c r="M33" s="28">
        <v>1</v>
      </c>
      <c r="N33" s="28">
        <v>1</v>
      </c>
      <c r="O33" s="28">
        <v>1</v>
      </c>
      <c r="P33" s="28"/>
      <c r="Q33" s="28"/>
      <c r="R33" s="28"/>
      <c r="S33" s="28"/>
      <c r="T33" s="28"/>
      <c r="U33" s="28"/>
      <c r="V33" s="28"/>
      <c r="W33" s="28"/>
      <c r="X33" s="71">
        <f t="shared" si="0"/>
        <v>50</v>
      </c>
    </row>
    <row r="34" spans="1:24" x14ac:dyDescent="0.35">
      <c r="A34" s="192"/>
      <c r="B34" s="121"/>
      <c r="C34" s="6" t="s">
        <v>48</v>
      </c>
      <c r="D34" s="6" t="s">
        <v>49</v>
      </c>
      <c r="E34" s="28">
        <v>3</v>
      </c>
      <c r="F34" s="28">
        <v>1</v>
      </c>
      <c r="G34" s="28"/>
      <c r="H34" s="28">
        <v>1</v>
      </c>
      <c r="I34" s="28">
        <v>1</v>
      </c>
      <c r="J34" s="28"/>
      <c r="K34" s="28"/>
      <c r="L34" s="28"/>
      <c r="M34" s="28"/>
      <c r="N34" s="28"/>
      <c r="O34" s="28"/>
      <c r="P34" s="28">
        <v>1</v>
      </c>
      <c r="Q34" s="28"/>
      <c r="R34" s="28"/>
      <c r="S34" s="28"/>
      <c r="T34" s="28"/>
      <c r="U34" s="28"/>
      <c r="V34" s="28"/>
      <c r="W34" s="28"/>
      <c r="X34" s="71">
        <f t="shared" si="0"/>
        <v>7</v>
      </c>
    </row>
    <row r="35" spans="1:24" x14ac:dyDescent="0.35">
      <c r="A35" s="192"/>
      <c r="B35" s="121"/>
      <c r="C35" s="6" t="s">
        <v>50</v>
      </c>
      <c r="D35" s="6" t="s">
        <v>51</v>
      </c>
      <c r="E35" s="28">
        <v>3</v>
      </c>
      <c r="F35" s="28">
        <v>1</v>
      </c>
      <c r="G35" s="28">
        <v>2</v>
      </c>
      <c r="H35" s="28">
        <v>1</v>
      </c>
      <c r="I35" s="28">
        <v>3</v>
      </c>
      <c r="J35" s="28"/>
      <c r="K35" s="28">
        <v>1</v>
      </c>
      <c r="L35" s="28"/>
      <c r="M35" s="28"/>
      <c r="N35" s="28">
        <v>1</v>
      </c>
      <c r="O35" s="28"/>
      <c r="P35" s="28"/>
      <c r="Q35" s="28"/>
      <c r="R35" s="28"/>
      <c r="S35" s="28"/>
      <c r="T35" s="28"/>
      <c r="U35" s="28"/>
      <c r="V35" s="28"/>
      <c r="W35" s="28"/>
      <c r="X35" s="71">
        <f t="shared" si="0"/>
        <v>12</v>
      </c>
    </row>
    <row r="36" spans="1:24" x14ac:dyDescent="0.35">
      <c r="A36" s="192"/>
      <c r="B36" s="121"/>
      <c r="C36" s="142" t="s">
        <v>117</v>
      </c>
      <c r="D36" s="142"/>
      <c r="E36" s="29">
        <f>SUM(E29:E35)</f>
        <v>28</v>
      </c>
      <c r="F36" s="29">
        <f t="shared" ref="F36:X36" si="5">SUM(F29:F35)</f>
        <v>43</v>
      </c>
      <c r="G36" s="29">
        <f t="shared" si="5"/>
        <v>26</v>
      </c>
      <c r="H36" s="29">
        <f t="shared" si="5"/>
        <v>32</v>
      </c>
      <c r="I36" s="29">
        <f t="shared" si="5"/>
        <v>25</v>
      </c>
      <c r="J36" s="29">
        <f t="shared" si="5"/>
        <v>17</v>
      </c>
      <c r="K36" s="29">
        <f t="shared" si="5"/>
        <v>8</v>
      </c>
      <c r="L36" s="29">
        <f t="shared" si="5"/>
        <v>5</v>
      </c>
      <c r="M36" s="29">
        <f t="shared" si="5"/>
        <v>5</v>
      </c>
      <c r="N36" s="29">
        <f t="shared" si="5"/>
        <v>3</v>
      </c>
      <c r="O36" s="29">
        <f t="shared" si="5"/>
        <v>3</v>
      </c>
      <c r="P36" s="29">
        <f t="shared" si="5"/>
        <v>1</v>
      </c>
      <c r="Q36" s="29">
        <f t="shared" si="5"/>
        <v>2</v>
      </c>
      <c r="R36" s="29">
        <f t="shared" si="5"/>
        <v>2</v>
      </c>
      <c r="S36" s="29">
        <f t="shared" si="5"/>
        <v>0</v>
      </c>
      <c r="T36" s="29">
        <f t="shared" si="5"/>
        <v>0</v>
      </c>
      <c r="U36" s="29">
        <f t="shared" si="5"/>
        <v>0</v>
      </c>
      <c r="V36" s="29">
        <f t="shared" si="5"/>
        <v>0</v>
      </c>
      <c r="W36" s="29">
        <f t="shared" si="5"/>
        <v>0</v>
      </c>
      <c r="X36" s="72">
        <f t="shared" si="5"/>
        <v>200</v>
      </c>
    </row>
    <row r="37" spans="1:24" ht="15" thickBot="1" x14ac:dyDescent="0.4">
      <c r="A37" s="193"/>
      <c r="B37" s="194" t="s">
        <v>117</v>
      </c>
      <c r="C37" s="194"/>
      <c r="D37" s="194"/>
      <c r="E37" s="73">
        <f>SUM(E36,E28)</f>
        <v>38</v>
      </c>
      <c r="F37" s="73">
        <f t="shared" ref="F37:X37" si="6">SUM(F36,F28)</f>
        <v>65</v>
      </c>
      <c r="G37" s="73">
        <f t="shared" si="6"/>
        <v>77</v>
      </c>
      <c r="H37" s="73">
        <f t="shared" si="6"/>
        <v>64</v>
      </c>
      <c r="I37" s="73">
        <f t="shared" si="6"/>
        <v>37</v>
      </c>
      <c r="J37" s="73">
        <f t="shared" si="6"/>
        <v>19</v>
      </c>
      <c r="K37" s="73">
        <f t="shared" si="6"/>
        <v>9</v>
      </c>
      <c r="L37" s="73">
        <f t="shared" si="6"/>
        <v>5</v>
      </c>
      <c r="M37" s="73">
        <f t="shared" si="6"/>
        <v>5</v>
      </c>
      <c r="N37" s="73">
        <f t="shared" si="6"/>
        <v>3</v>
      </c>
      <c r="O37" s="73">
        <f t="shared" si="6"/>
        <v>3</v>
      </c>
      <c r="P37" s="73">
        <f t="shared" si="6"/>
        <v>2</v>
      </c>
      <c r="Q37" s="73">
        <f t="shared" si="6"/>
        <v>2</v>
      </c>
      <c r="R37" s="73">
        <f t="shared" si="6"/>
        <v>2</v>
      </c>
      <c r="S37" s="73">
        <f t="shared" si="6"/>
        <v>0</v>
      </c>
      <c r="T37" s="73">
        <f t="shared" si="6"/>
        <v>0</v>
      </c>
      <c r="U37" s="73">
        <f t="shared" si="6"/>
        <v>0</v>
      </c>
      <c r="V37" s="73">
        <f t="shared" si="6"/>
        <v>0</v>
      </c>
      <c r="W37" s="73">
        <f t="shared" si="6"/>
        <v>0</v>
      </c>
      <c r="X37" s="74">
        <f t="shared" si="6"/>
        <v>331</v>
      </c>
    </row>
    <row r="38" spans="1:24" ht="4" customHeight="1" thickBot="1" x14ac:dyDescent="0.3">
      <c r="A38" s="2"/>
      <c r="B38" s="2"/>
      <c r="C38" s="2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35">
      <c r="A39" s="191" t="s">
        <v>79</v>
      </c>
      <c r="B39" s="190" t="s">
        <v>119</v>
      </c>
      <c r="C39" s="68" t="s">
        <v>99</v>
      </c>
      <c r="D39" s="68" t="s">
        <v>81</v>
      </c>
      <c r="E39" s="69">
        <v>6</v>
      </c>
      <c r="F39" s="69">
        <v>11</v>
      </c>
      <c r="G39" s="69">
        <v>11</v>
      </c>
      <c r="H39" s="69">
        <v>16</v>
      </c>
      <c r="I39" s="69">
        <v>3</v>
      </c>
      <c r="J39" s="69">
        <v>3</v>
      </c>
      <c r="K39" s="69"/>
      <c r="L39" s="69"/>
      <c r="M39" s="69">
        <v>2</v>
      </c>
      <c r="N39" s="69"/>
      <c r="O39" s="69"/>
      <c r="P39" s="69"/>
      <c r="Q39" s="69">
        <v>1</v>
      </c>
      <c r="R39" s="69"/>
      <c r="S39" s="69"/>
      <c r="T39" s="69"/>
      <c r="U39" s="69"/>
      <c r="V39" s="69"/>
      <c r="W39" s="69"/>
      <c r="X39" s="70">
        <f t="shared" si="0"/>
        <v>53</v>
      </c>
    </row>
    <row r="40" spans="1:24" x14ac:dyDescent="0.35">
      <c r="A40" s="192"/>
      <c r="B40" s="121"/>
      <c r="C40" s="6" t="s">
        <v>100</v>
      </c>
      <c r="D40" s="6" t="s">
        <v>83</v>
      </c>
      <c r="E40" s="28">
        <v>1</v>
      </c>
      <c r="F40" s="28">
        <v>4</v>
      </c>
      <c r="G40" s="28">
        <v>4</v>
      </c>
      <c r="H40" s="28">
        <v>3</v>
      </c>
      <c r="I40" s="28">
        <v>1</v>
      </c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71">
        <f t="shared" si="0"/>
        <v>13</v>
      </c>
    </row>
    <row r="41" spans="1:24" x14ac:dyDescent="0.35">
      <c r="A41" s="192"/>
      <c r="B41" s="121"/>
      <c r="C41" s="6" t="s">
        <v>101</v>
      </c>
      <c r="D41" s="6" t="s">
        <v>87</v>
      </c>
      <c r="E41" s="28">
        <v>9</v>
      </c>
      <c r="F41" s="28">
        <v>28</v>
      </c>
      <c r="G41" s="28">
        <v>23</v>
      </c>
      <c r="H41" s="28">
        <v>23</v>
      </c>
      <c r="I41" s="28">
        <v>3</v>
      </c>
      <c r="J41" s="28">
        <v>1</v>
      </c>
      <c r="K41" s="28">
        <v>1</v>
      </c>
      <c r="L41" s="28"/>
      <c r="M41" s="28"/>
      <c r="N41" s="28">
        <v>1</v>
      </c>
      <c r="O41" s="28">
        <v>1</v>
      </c>
      <c r="P41" s="28"/>
      <c r="Q41" s="28"/>
      <c r="R41" s="28"/>
      <c r="S41" s="28"/>
      <c r="T41" s="28"/>
      <c r="U41" s="28"/>
      <c r="V41" s="28"/>
      <c r="W41" s="28"/>
      <c r="X41" s="71">
        <f t="shared" si="0"/>
        <v>90</v>
      </c>
    </row>
    <row r="42" spans="1:24" x14ac:dyDescent="0.35">
      <c r="A42" s="192"/>
      <c r="B42" s="121"/>
      <c r="C42" s="142" t="s">
        <v>117</v>
      </c>
      <c r="D42" s="142"/>
      <c r="E42" s="29">
        <f>SUM(E39:E41)</f>
        <v>16</v>
      </c>
      <c r="F42" s="29">
        <f t="shared" ref="F42:X42" si="7">SUM(F39:F41)</f>
        <v>43</v>
      </c>
      <c r="G42" s="29">
        <f t="shared" si="7"/>
        <v>38</v>
      </c>
      <c r="H42" s="29">
        <f t="shared" si="7"/>
        <v>42</v>
      </c>
      <c r="I42" s="29">
        <f t="shared" si="7"/>
        <v>7</v>
      </c>
      <c r="J42" s="29">
        <f t="shared" si="7"/>
        <v>4</v>
      </c>
      <c r="K42" s="29">
        <f t="shared" si="7"/>
        <v>1</v>
      </c>
      <c r="L42" s="29">
        <f t="shared" si="7"/>
        <v>0</v>
      </c>
      <c r="M42" s="29">
        <f t="shared" si="7"/>
        <v>2</v>
      </c>
      <c r="N42" s="29">
        <f t="shared" si="7"/>
        <v>1</v>
      </c>
      <c r="O42" s="29">
        <f t="shared" si="7"/>
        <v>1</v>
      </c>
      <c r="P42" s="29">
        <f t="shared" si="7"/>
        <v>0</v>
      </c>
      <c r="Q42" s="29">
        <f t="shared" si="7"/>
        <v>1</v>
      </c>
      <c r="R42" s="29">
        <f t="shared" si="7"/>
        <v>0</v>
      </c>
      <c r="S42" s="29">
        <f t="shared" si="7"/>
        <v>0</v>
      </c>
      <c r="T42" s="29">
        <f t="shared" si="7"/>
        <v>0</v>
      </c>
      <c r="U42" s="29">
        <f t="shared" si="7"/>
        <v>0</v>
      </c>
      <c r="V42" s="29">
        <f t="shared" si="7"/>
        <v>0</v>
      </c>
      <c r="W42" s="29">
        <f t="shared" si="7"/>
        <v>0</v>
      </c>
      <c r="X42" s="72">
        <f t="shared" si="7"/>
        <v>156</v>
      </c>
    </row>
    <row r="43" spans="1:24" x14ac:dyDescent="0.35">
      <c r="A43" s="192"/>
      <c r="B43" s="121" t="s">
        <v>116</v>
      </c>
      <c r="C43" s="6" t="s">
        <v>80</v>
      </c>
      <c r="D43" s="6" t="s">
        <v>81</v>
      </c>
      <c r="E43" s="28">
        <v>24</v>
      </c>
      <c r="F43" s="28">
        <v>30</v>
      </c>
      <c r="G43" s="28">
        <v>16</v>
      </c>
      <c r="H43" s="28">
        <v>10</v>
      </c>
      <c r="I43" s="28">
        <v>7</v>
      </c>
      <c r="J43" s="28">
        <v>2</v>
      </c>
      <c r="K43" s="28">
        <v>5</v>
      </c>
      <c r="L43" s="28"/>
      <c r="M43" s="28"/>
      <c r="N43" s="28"/>
      <c r="O43" s="28"/>
      <c r="P43" s="28">
        <v>1</v>
      </c>
      <c r="Q43" s="28"/>
      <c r="R43" s="28"/>
      <c r="S43" s="28">
        <v>1</v>
      </c>
      <c r="T43" s="28"/>
      <c r="U43" s="28"/>
      <c r="V43" s="28"/>
      <c r="W43" s="28"/>
      <c r="X43" s="71">
        <f t="shared" si="0"/>
        <v>96</v>
      </c>
    </row>
    <row r="44" spans="1:24" x14ac:dyDescent="0.35">
      <c r="A44" s="192"/>
      <c r="B44" s="121"/>
      <c r="C44" s="6" t="s">
        <v>82</v>
      </c>
      <c r="D44" s="6" t="s">
        <v>83</v>
      </c>
      <c r="E44" s="28">
        <v>6</v>
      </c>
      <c r="F44" s="28">
        <v>4</v>
      </c>
      <c r="G44" s="28">
        <v>6</v>
      </c>
      <c r="H44" s="28">
        <v>5</v>
      </c>
      <c r="I44" s="28">
        <v>1</v>
      </c>
      <c r="J44" s="28"/>
      <c r="K44" s="28">
        <v>1</v>
      </c>
      <c r="L44" s="28"/>
      <c r="M44" s="28"/>
      <c r="N44" s="28">
        <v>1</v>
      </c>
      <c r="O44" s="28"/>
      <c r="P44" s="28"/>
      <c r="Q44" s="28"/>
      <c r="R44" s="28"/>
      <c r="S44" s="28"/>
      <c r="T44" s="28"/>
      <c r="U44" s="28"/>
      <c r="V44" s="28"/>
      <c r="W44" s="28">
        <v>1</v>
      </c>
      <c r="X44" s="71">
        <f t="shared" si="0"/>
        <v>25</v>
      </c>
    </row>
    <row r="45" spans="1:24" x14ac:dyDescent="0.35">
      <c r="A45" s="192"/>
      <c r="B45" s="121"/>
      <c r="C45" s="6" t="s">
        <v>84</v>
      </c>
      <c r="D45" s="6" t="s">
        <v>85</v>
      </c>
      <c r="E45" s="28">
        <v>5</v>
      </c>
      <c r="F45" s="28">
        <v>7</v>
      </c>
      <c r="G45" s="28">
        <v>3</v>
      </c>
      <c r="H45" s="28">
        <v>7</v>
      </c>
      <c r="I45" s="28">
        <v>2</v>
      </c>
      <c r="J45" s="28">
        <v>4</v>
      </c>
      <c r="K45" s="28">
        <v>2</v>
      </c>
      <c r="L45" s="28">
        <v>1</v>
      </c>
      <c r="M45" s="28"/>
      <c r="N45" s="28">
        <v>1</v>
      </c>
      <c r="O45" s="28">
        <v>2</v>
      </c>
      <c r="P45" s="28">
        <v>1</v>
      </c>
      <c r="Q45" s="28"/>
      <c r="R45" s="28"/>
      <c r="S45" s="28"/>
      <c r="T45" s="28"/>
      <c r="U45" s="28"/>
      <c r="V45" s="28"/>
      <c r="W45" s="28"/>
      <c r="X45" s="71">
        <f t="shared" si="0"/>
        <v>35</v>
      </c>
    </row>
    <row r="46" spans="1:24" x14ac:dyDescent="0.35">
      <c r="A46" s="192"/>
      <c r="B46" s="121"/>
      <c r="C46" s="6" t="s">
        <v>86</v>
      </c>
      <c r="D46" s="6" t="s">
        <v>87</v>
      </c>
      <c r="E46" s="28">
        <v>34</v>
      </c>
      <c r="F46" s="28">
        <v>52</v>
      </c>
      <c r="G46" s="28">
        <v>29</v>
      </c>
      <c r="H46" s="28">
        <v>14</v>
      </c>
      <c r="I46" s="28">
        <v>3</v>
      </c>
      <c r="J46" s="28">
        <v>5</v>
      </c>
      <c r="K46" s="28">
        <v>5</v>
      </c>
      <c r="L46" s="28">
        <v>1</v>
      </c>
      <c r="M46" s="28">
        <v>1</v>
      </c>
      <c r="N46" s="28">
        <v>1</v>
      </c>
      <c r="O46" s="28"/>
      <c r="P46" s="28">
        <v>1</v>
      </c>
      <c r="Q46" s="28"/>
      <c r="R46" s="28"/>
      <c r="S46" s="28"/>
      <c r="T46" s="28"/>
      <c r="U46" s="28"/>
      <c r="V46" s="28"/>
      <c r="W46" s="28"/>
      <c r="X46" s="71">
        <f t="shared" si="0"/>
        <v>146</v>
      </c>
    </row>
    <row r="47" spans="1:24" x14ac:dyDescent="0.35">
      <c r="A47" s="192"/>
      <c r="B47" s="121"/>
      <c r="C47" s="6" t="s">
        <v>88</v>
      </c>
      <c r="D47" s="6" t="s">
        <v>89</v>
      </c>
      <c r="E47" s="28">
        <v>6</v>
      </c>
      <c r="F47" s="28">
        <v>5</v>
      </c>
      <c r="G47" s="28">
        <v>6</v>
      </c>
      <c r="H47" s="28">
        <v>2</v>
      </c>
      <c r="I47" s="28"/>
      <c r="J47" s="28">
        <v>1</v>
      </c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>
        <v>1</v>
      </c>
      <c r="W47" s="28"/>
      <c r="X47" s="71">
        <f t="shared" si="0"/>
        <v>21</v>
      </c>
    </row>
    <row r="48" spans="1:24" x14ac:dyDescent="0.35">
      <c r="A48" s="192"/>
      <c r="B48" s="121"/>
      <c r="C48" s="142" t="s">
        <v>117</v>
      </c>
      <c r="D48" s="142"/>
      <c r="E48" s="29">
        <f>SUM(E43:E47)</f>
        <v>75</v>
      </c>
      <c r="F48" s="29">
        <f t="shared" ref="F48:X48" si="8">SUM(F43:F47)</f>
        <v>98</v>
      </c>
      <c r="G48" s="29">
        <f t="shared" si="8"/>
        <v>60</v>
      </c>
      <c r="H48" s="29">
        <f t="shared" si="8"/>
        <v>38</v>
      </c>
      <c r="I48" s="29">
        <f t="shared" si="8"/>
        <v>13</v>
      </c>
      <c r="J48" s="29">
        <f t="shared" si="8"/>
        <v>12</v>
      </c>
      <c r="K48" s="29">
        <f t="shared" si="8"/>
        <v>13</v>
      </c>
      <c r="L48" s="29">
        <f t="shared" si="8"/>
        <v>2</v>
      </c>
      <c r="M48" s="29">
        <f t="shared" si="8"/>
        <v>1</v>
      </c>
      <c r="N48" s="29">
        <f t="shared" si="8"/>
        <v>3</v>
      </c>
      <c r="O48" s="29">
        <f t="shared" si="8"/>
        <v>2</v>
      </c>
      <c r="P48" s="29">
        <f t="shared" si="8"/>
        <v>3</v>
      </c>
      <c r="Q48" s="29">
        <f t="shared" si="8"/>
        <v>0</v>
      </c>
      <c r="R48" s="29">
        <f t="shared" si="8"/>
        <v>0</v>
      </c>
      <c r="S48" s="29">
        <f t="shared" si="8"/>
        <v>1</v>
      </c>
      <c r="T48" s="29">
        <f t="shared" si="8"/>
        <v>0</v>
      </c>
      <c r="U48" s="29">
        <f t="shared" si="8"/>
        <v>0</v>
      </c>
      <c r="V48" s="29">
        <f t="shared" si="8"/>
        <v>1</v>
      </c>
      <c r="W48" s="29">
        <f t="shared" si="8"/>
        <v>1</v>
      </c>
      <c r="X48" s="72">
        <f t="shared" si="8"/>
        <v>323</v>
      </c>
    </row>
    <row r="49" spans="1:24" ht="15" thickBot="1" x14ac:dyDescent="0.4">
      <c r="A49" s="193"/>
      <c r="B49" s="194" t="s">
        <v>117</v>
      </c>
      <c r="C49" s="194"/>
      <c r="D49" s="194"/>
      <c r="E49" s="73">
        <f>SUM(E48,E42)</f>
        <v>91</v>
      </c>
      <c r="F49" s="73">
        <f t="shared" ref="F49:X49" si="9">SUM(F48,F42)</f>
        <v>141</v>
      </c>
      <c r="G49" s="73">
        <f t="shared" si="9"/>
        <v>98</v>
      </c>
      <c r="H49" s="73">
        <f t="shared" si="9"/>
        <v>80</v>
      </c>
      <c r="I49" s="73">
        <f t="shared" si="9"/>
        <v>20</v>
      </c>
      <c r="J49" s="73">
        <f t="shared" si="9"/>
        <v>16</v>
      </c>
      <c r="K49" s="73">
        <f t="shared" si="9"/>
        <v>14</v>
      </c>
      <c r="L49" s="73">
        <f t="shared" si="9"/>
        <v>2</v>
      </c>
      <c r="M49" s="73">
        <f t="shared" si="9"/>
        <v>3</v>
      </c>
      <c r="N49" s="73">
        <f t="shared" si="9"/>
        <v>4</v>
      </c>
      <c r="O49" s="73">
        <f t="shared" si="9"/>
        <v>3</v>
      </c>
      <c r="P49" s="73">
        <f t="shared" si="9"/>
        <v>3</v>
      </c>
      <c r="Q49" s="73">
        <f t="shared" si="9"/>
        <v>1</v>
      </c>
      <c r="R49" s="73">
        <f t="shared" si="9"/>
        <v>0</v>
      </c>
      <c r="S49" s="73">
        <f t="shared" si="9"/>
        <v>1</v>
      </c>
      <c r="T49" s="73">
        <f t="shared" si="9"/>
        <v>0</v>
      </c>
      <c r="U49" s="73">
        <f t="shared" si="9"/>
        <v>0</v>
      </c>
      <c r="V49" s="73">
        <f t="shared" si="9"/>
        <v>1</v>
      </c>
      <c r="W49" s="73">
        <f t="shared" si="9"/>
        <v>1</v>
      </c>
      <c r="X49" s="74">
        <f t="shared" si="9"/>
        <v>479</v>
      </c>
    </row>
    <row r="50" spans="1:24" ht="4" customHeight="1" thickBot="1" x14ac:dyDescent="0.3">
      <c r="A50" s="2"/>
      <c r="B50" s="2"/>
      <c r="C50" s="2"/>
      <c r="D50" s="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x14ac:dyDescent="0.35">
      <c r="A51" s="197" t="s">
        <v>102</v>
      </c>
      <c r="B51" s="190" t="s">
        <v>120</v>
      </c>
      <c r="C51" s="68" t="s">
        <v>107</v>
      </c>
      <c r="D51" s="68" t="s">
        <v>108</v>
      </c>
      <c r="E51" s="69"/>
      <c r="F51" s="69">
        <v>13</v>
      </c>
      <c r="G51" s="69">
        <v>30</v>
      </c>
      <c r="H51" s="69">
        <v>5</v>
      </c>
      <c r="I51" s="69">
        <v>2</v>
      </c>
      <c r="J51" s="69"/>
      <c r="K51" s="69"/>
      <c r="L51" s="69">
        <v>1</v>
      </c>
      <c r="M51" s="69"/>
      <c r="N51" s="69">
        <v>2</v>
      </c>
      <c r="O51" s="69"/>
      <c r="P51" s="69"/>
      <c r="Q51" s="69"/>
      <c r="R51" s="69"/>
      <c r="S51" s="69"/>
      <c r="T51" s="69"/>
      <c r="U51" s="69"/>
      <c r="V51" s="69"/>
      <c r="W51" s="69"/>
      <c r="X51" s="70">
        <f t="shared" si="0"/>
        <v>53</v>
      </c>
    </row>
    <row r="52" spans="1:24" x14ac:dyDescent="0.35">
      <c r="A52" s="198"/>
      <c r="B52" s="121"/>
      <c r="C52" s="6" t="s">
        <v>109</v>
      </c>
      <c r="D52" s="6" t="s">
        <v>110</v>
      </c>
      <c r="E52" s="28"/>
      <c r="F52" s="28">
        <v>8</v>
      </c>
      <c r="G52" s="28">
        <v>16</v>
      </c>
      <c r="H52" s="28">
        <v>12</v>
      </c>
      <c r="I52" s="28">
        <v>6</v>
      </c>
      <c r="J52" s="28">
        <v>5</v>
      </c>
      <c r="K52" s="28">
        <v>2</v>
      </c>
      <c r="L52" s="28">
        <v>2</v>
      </c>
      <c r="M52" s="28">
        <v>3</v>
      </c>
      <c r="N52" s="28"/>
      <c r="O52" s="28">
        <v>1</v>
      </c>
      <c r="P52" s="28"/>
      <c r="Q52" s="28"/>
      <c r="R52" s="28"/>
      <c r="S52" s="28"/>
      <c r="T52" s="28"/>
      <c r="U52" s="28"/>
      <c r="V52" s="28"/>
      <c r="W52" s="28"/>
      <c r="X52" s="71">
        <f t="shared" si="0"/>
        <v>55</v>
      </c>
    </row>
    <row r="53" spans="1:24" x14ac:dyDescent="0.35">
      <c r="A53" s="198"/>
      <c r="B53" s="121"/>
      <c r="C53" s="142" t="s">
        <v>117</v>
      </c>
      <c r="D53" s="142"/>
      <c r="E53" s="29">
        <f>SUM(E51:E52)</f>
        <v>0</v>
      </c>
      <c r="F53" s="29">
        <f t="shared" ref="F53:X53" si="10">SUM(F51:F52)</f>
        <v>21</v>
      </c>
      <c r="G53" s="29">
        <f t="shared" si="10"/>
        <v>46</v>
      </c>
      <c r="H53" s="29">
        <f t="shared" si="10"/>
        <v>17</v>
      </c>
      <c r="I53" s="29">
        <f t="shared" si="10"/>
        <v>8</v>
      </c>
      <c r="J53" s="29">
        <f t="shared" si="10"/>
        <v>5</v>
      </c>
      <c r="K53" s="29">
        <f t="shared" si="10"/>
        <v>2</v>
      </c>
      <c r="L53" s="29">
        <f t="shared" si="10"/>
        <v>3</v>
      </c>
      <c r="M53" s="29">
        <f t="shared" si="10"/>
        <v>3</v>
      </c>
      <c r="N53" s="29">
        <f t="shared" si="10"/>
        <v>2</v>
      </c>
      <c r="O53" s="29">
        <f t="shared" si="10"/>
        <v>1</v>
      </c>
      <c r="P53" s="29">
        <f t="shared" si="10"/>
        <v>0</v>
      </c>
      <c r="Q53" s="29">
        <f t="shared" si="10"/>
        <v>0</v>
      </c>
      <c r="R53" s="29">
        <f t="shared" si="10"/>
        <v>0</v>
      </c>
      <c r="S53" s="29">
        <f t="shared" si="10"/>
        <v>0</v>
      </c>
      <c r="T53" s="29">
        <f t="shared" si="10"/>
        <v>0</v>
      </c>
      <c r="U53" s="29">
        <f t="shared" si="10"/>
        <v>0</v>
      </c>
      <c r="V53" s="29">
        <f t="shared" si="10"/>
        <v>0</v>
      </c>
      <c r="W53" s="29">
        <f t="shared" si="10"/>
        <v>0</v>
      </c>
      <c r="X53" s="72">
        <f t="shared" si="10"/>
        <v>108</v>
      </c>
    </row>
    <row r="54" spans="1:24" x14ac:dyDescent="0.35">
      <c r="A54" s="198"/>
      <c r="B54" s="121" t="s">
        <v>116</v>
      </c>
      <c r="C54" s="6" t="s">
        <v>103</v>
      </c>
      <c r="D54" s="6" t="s">
        <v>104</v>
      </c>
      <c r="E54" s="28">
        <v>9</v>
      </c>
      <c r="F54" s="28">
        <v>4</v>
      </c>
      <c r="G54" s="28">
        <v>9</v>
      </c>
      <c r="H54" s="28">
        <v>7</v>
      </c>
      <c r="I54" s="28">
        <v>3</v>
      </c>
      <c r="J54" s="28"/>
      <c r="K54" s="28"/>
      <c r="L54" s="28"/>
      <c r="M54" s="28">
        <v>1</v>
      </c>
      <c r="N54" s="28"/>
      <c r="O54" s="28"/>
      <c r="P54" s="28"/>
      <c r="Q54" s="28"/>
      <c r="R54" s="28"/>
      <c r="S54" s="28"/>
      <c r="T54" s="28">
        <v>1</v>
      </c>
      <c r="U54" s="28"/>
      <c r="V54" s="28"/>
      <c r="W54" s="28"/>
      <c r="X54" s="71">
        <f t="shared" si="0"/>
        <v>34</v>
      </c>
    </row>
    <row r="55" spans="1:24" x14ac:dyDescent="0.35">
      <c r="A55" s="198"/>
      <c r="B55" s="121"/>
      <c r="C55" s="142" t="s">
        <v>117</v>
      </c>
      <c r="D55" s="142"/>
      <c r="E55" s="29">
        <f>SUM(E54)</f>
        <v>9</v>
      </c>
      <c r="F55" s="29">
        <f t="shared" ref="F55:X55" si="11">SUM(F54)</f>
        <v>4</v>
      </c>
      <c r="G55" s="29">
        <f t="shared" si="11"/>
        <v>9</v>
      </c>
      <c r="H55" s="29">
        <f t="shared" si="11"/>
        <v>7</v>
      </c>
      <c r="I55" s="29">
        <f t="shared" si="11"/>
        <v>3</v>
      </c>
      <c r="J55" s="29">
        <f t="shared" si="11"/>
        <v>0</v>
      </c>
      <c r="K55" s="29">
        <f t="shared" si="11"/>
        <v>0</v>
      </c>
      <c r="L55" s="29">
        <f t="shared" si="11"/>
        <v>0</v>
      </c>
      <c r="M55" s="29">
        <f t="shared" si="11"/>
        <v>1</v>
      </c>
      <c r="N55" s="29">
        <f t="shared" si="11"/>
        <v>0</v>
      </c>
      <c r="O55" s="29">
        <f t="shared" si="11"/>
        <v>0</v>
      </c>
      <c r="P55" s="29">
        <f t="shared" si="11"/>
        <v>0</v>
      </c>
      <c r="Q55" s="29">
        <f t="shared" si="11"/>
        <v>0</v>
      </c>
      <c r="R55" s="29">
        <f t="shared" si="11"/>
        <v>0</v>
      </c>
      <c r="S55" s="29">
        <f t="shared" si="11"/>
        <v>0</v>
      </c>
      <c r="T55" s="29">
        <f t="shared" si="11"/>
        <v>1</v>
      </c>
      <c r="U55" s="29">
        <f t="shared" si="11"/>
        <v>0</v>
      </c>
      <c r="V55" s="29">
        <f t="shared" si="11"/>
        <v>0</v>
      </c>
      <c r="W55" s="29">
        <f t="shared" si="11"/>
        <v>0</v>
      </c>
      <c r="X55" s="72">
        <f t="shared" si="11"/>
        <v>34</v>
      </c>
    </row>
    <row r="56" spans="1:24" ht="15" thickBot="1" x14ac:dyDescent="0.4">
      <c r="A56" s="199"/>
      <c r="B56" s="194" t="s">
        <v>117</v>
      </c>
      <c r="C56" s="194"/>
      <c r="D56" s="194"/>
      <c r="E56" s="73">
        <f>SUM(E55,E53)</f>
        <v>9</v>
      </c>
      <c r="F56" s="73">
        <f t="shared" ref="F56:X56" si="12">SUM(F55,F53)</f>
        <v>25</v>
      </c>
      <c r="G56" s="73">
        <f t="shared" si="12"/>
        <v>55</v>
      </c>
      <c r="H56" s="73">
        <f t="shared" si="12"/>
        <v>24</v>
      </c>
      <c r="I56" s="73">
        <f t="shared" si="12"/>
        <v>11</v>
      </c>
      <c r="J56" s="73">
        <f t="shared" si="12"/>
        <v>5</v>
      </c>
      <c r="K56" s="73">
        <f t="shared" si="12"/>
        <v>2</v>
      </c>
      <c r="L56" s="73">
        <f t="shared" si="12"/>
        <v>3</v>
      </c>
      <c r="M56" s="73">
        <f t="shared" si="12"/>
        <v>4</v>
      </c>
      <c r="N56" s="73">
        <f t="shared" si="12"/>
        <v>2</v>
      </c>
      <c r="O56" s="73">
        <f t="shared" si="12"/>
        <v>1</v>
      </c>
      <c r="P56" s="73">
        <f t="shared" si="12"/>
        <v>0</v>
      </c>
      <c r="Q56" s="73">
        <f t="shared" si="12"/>
        <v>0</v>
      </c>
      <c r="R56" s="73">
        <f t="shared" si="12"/>
        <v>0</v>
      </c>
      <c r="S56" s="73">
        <f t="shared" si="12"/>
        <v>0</v>
      </c>
      <c r="T56" s="73">
        <f t="shared" si="12"/>
        <v>1</v>
      </c>
      <c r="U56" s="73">
        <f t="shared" si="12"/>
        <v>0</v>
      </c>
      <c r="V56" s="73">
        <f t="shared" si="12"/>
        <v>0</v>
      </c>
      <c r="W56" s="73">
        <f t="shared" si="12"/>
        <v>0</v>
      </c>
      <c r="X56" s="74">
        <f t="shared" si="12"/>
        <v>142</v>
      </c>
    </row>
    <row r="57" spans="1:24" ht="4" customHeight="1" thickBot="1" x14ac:dyDescent="0.3">
      <c r="B57" s="1"/>
      <c r="C57" s="1"/>
      <c r="D57" s="1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 ht="15.75" thickBot="1" x14ac:dyDescent="0.3">
      <c r="A58" s="195" t="s">
        <v>0</v>
      </c>
      <c r="B58" s="196"/>
      <c r="C58" s="196"/>
      <c r="D58" s="196"/>
      <c r="E58" s="75">
        <f>SUM(E56,E49,E37,E20)</f>
        <v>156</v>
      </c>
      <c r="F58" s="75">
        <f t="shared" ref="F58:X58" si="13">SUM(F56,F49,F37,F20)</f>
        <v>332</v>
      </c>
      <c r="G58" s="75">
        <f t="shared" si="13"/>
        <v>293</v>
      </c>
      <c r="H58" s="75">
        <f t="shared" si="13"/>
        <v>232</v>
      </c>
      <c r="I58" s="75">
        <f t="shared" si="13"/>
        <v>89</v>
      </c>
      <c r="J58" s="75">
        <f t="shared" si="13"/>
        <v>53</v>
      </c>
      <c r="K58" s="75">
        <f t="shared" si="13"/>
        <v>34</v>
      </c>
      <c r="L58" s="75">
        <f t="shared" si="13"/>
        <v>15</v>
      </c>
      <c r="M58" s="75">
        <f t="shared" si="13"/>
        <v>13</v>
      </c>
      <c r="N58" s="75">
        <f t="shared" si="13"/>
        <v>11</v>
      </c>
      <c r="O58" s="75">
        <f t="shared" si="13"/>
        <v>8</v>
      </c>
      <c r="P58" s="75">
        <f t="shared" si="13"/>
        <v>6</v>
      </c>
      <c r="Q58" s="75">
        <f t="shared" si="13"/>
        <v>4</v>
      </c>
      <c r="R58" s="75">
        <f t="shared" si="13"/>
        <v>3</v>
      </c>
      <c r="S58" s="75">
        <f t="shared" si="13"/>
        <v>1</v>
      </c>
      <c r="T58" s="75">
        <f t="shared" si="13"/>
        <v>1</v>
      </c>
      <c r="U58" s="75">
        <f t="shared" si="13"/>
        <v>1</v>
      </c>
      <c r="V58" s="75">
        <f t="shared" si="13"/>
        <v>1</v>
      </c>
      <c r="W58" s="75">
        <f t="shared" si="13"/>
        <v>1</v>
      </c>
      <c r="X58" s="76">
        <f t="shared" si="13"/>
        <v>1254</v>
      </c>
    </row>
  </sheetData>
  <mergeCells count="32">
    <mergeCell ref="A58:D58"/>
    <mergeCell ref="B43:B48"/>
    <mergeCell ref="C48:D48"/>
    <mergeCell ref="B49:D49"/>
    <mergeCell ref="A39:A49"/>
    <mergeCell ref="B51:B53"/>
    <mergeCell ref="C53:D53"/>
    <mergeCell ref="B39:B42"/>
    <mergeCell ref="C42:D42"/>
    <mergeCell ref="B54:B55"/>
    <mergeCell ref="C55:D55"/>
    <mergeCell ref="B56:D56"/>
    <mergeCell ref="A51:A56"/>
    <mergeCell ref="B22:B28"/>
    <mergeCell ref="C28:D28"/>
    <mergeCell ref="B29:B36"/>
    <mergeCell ref="C36:D36"/>
    <mergeCell ref="A22:A37"/>
    <mergeCell ref="B37:D37"/>
    <mergeCell ref="B7:B12"/>
    <mergeCell ref="C12:D12"/>
    <mergeCell ref="B13:B19"/>
    <mergeCell ref="C19:D19"/>
    <mergeCell ref="A7:A20"/>
    <mergeCell ref="B20:D20"/>
    <mergeCell ref="X4:X5"/>
    <mergeCell ref="A2:X2"/>
    <mergeCell ref="A4:A5"/>
    <mergeCell ref="B4:B5"/>
    <mergeCell ref="C4:C5"/>
    <mergeCell ref="D4:D5"/>
    <mergeCell ref="E4:W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7"/>
  <sheetViews>
    <sheetView topLeftCell="A125" zoomScale="40" zoomScaleNormal="40" workbookViewId="0">
      <selection activeCell="N19" sqref="N19"/>
    </sheetView>
  </sheetViews>
  <sheetFormatPr defaultRowHeight="14.5" x14ac:dyDescent="0.35"/>
  <cols>
    <col min="1" max="1" width="12.81640625" bestFit="1" customWidth="1"/>
    <col min="2" max="2" width="17.7265625" bestFit="1" customWidth="1"/>
    <col min="3" max="3" width="44" customWidth="1"/>
    <col min="4" max="8" width="5" bestFit="1" customWidth="1"/>
    <col min="9" max="9" width="8.81640625" bestFit="1" customWidth="1"/>
    <col min="10" max="10" width="14.26953125" bestFit="1" customWidth="1"/>
    <col min="11" max="13" width="2" bestFit="1" customWidth="1"/>
    <col min="14" max="24" width="3" bestFit="1" customWidth="1"/>
    <col min="25" max="25" width="14.26953125" bestFit="1" customWidth="1"/>
  </cols>
  <sheetData>
    <row r="1" spans="1:10" ht="15" customHeight="1" x14ac:dyDescent="0.35">
      <c r="A1" s="111" t="s">
        <v>111</v>
      </c>
      <c r="B1" s="113" t="s">
        <v>112</v>
      </c>
      <c r="C1" s="113" t="s">
        <v>114</v>
      </c>
      <c r="D1" s="115" t="s">
        <v>133</v>
      </c>
      <c r="E1" s="116"/>
      <c r="F1" s="116"/>
      <c r="G1" s="116"/>
      <c r="H1" s="116"/>
      <c r="I1" s="116"/>
      <c r="J1" s="200" t="s">
        <v>121</v>
      </c>
    </row>
    <row r="2" spans="1:10" ht="29.5" thickBot="1" x14ac:dyDescent="0.4">
      <c r="A2" s="112"/>
      <c r="B2" s="114"/>
      <c r="C2" s="114"/>
      <c r="D2" s="98">
        <v>2009</v>
      </c>
      <c r="E2" s="98">
        <v>2010</v>
      </c>
      <c r="F2" s="98">
        <v>2011</v>
      </c>
      <c r="G2" s="98">
        <v>2012</v>
      </c>
      <c r="H2" s="98">
        <v>2013</v>
      </c>
      <c r="I2" s="98" t="s">
        <v>134</v>
      </c>
      <c r="J2" s="201"/>
    </row>
    <row r="3" spans="1:10" ht="15" x14ac:dyDescent="0.25">
      <c r="A3" s="106" t="s">
        <v>135</v>
      </c>
      <c r="B3" s="106" t="s">
        <v>122</v>
      </c>
      <c r="C3" s="106" t="s">
        <v>137</v>
      </c>
      <c r="D3" s="106">
        <v>0</v>
      </c>
      <c r="E3" s="106">
        <v>0</v>
      </c>
      <c r="F3" s="106">
        <v>0</v>
      </c>
      <c r="G3" s="107">
        <f>'A.S. 2012'!U49</f>
        <v>6</v>
      </c>
      <c r="H3" s="106">
        <f>'A.S. 2013'!X55</f>
        <v>16</v>
      </c>
      <c r="I3" s="106">
        <f>'A.S. 2014(parziali)'!Z46</f>
        <v>16</v>
      </c>
      <c r="J3" s="106">
        <f>SUM(D3:I3)</f>
        <v>38</v>
      </c>
    </row>
    <row r="24" spans="1:10" ht="15.75" thickBot="1" x14ac:dyDescent="0.3"/>
    <row r="25" spans="1:10" x14ac:dyDescent="0.35">
      <c r="A25" s="111" t="s">
        <v>111</v>
      </c>
      <c r="B25" s="113" t="s">
        <v>112</v>
      </c>
      <c r="C25" s="113" t="s">
        <v>114</v>
      </c>
      <c r="D25" s="115" t="s">
        <v>133</v>
      </c>
      <c r="E25" s="116"/>
      <c r="F25" s="116"/>
      <c r="G25" s="116"/>
      <c r="H25" s="116"/>
      <c r="I25" s="116"/>
      <c r="J25" s="200" t="s">
        <v>121</v>
      </c>
    </row>
    <row r="26" spans="1:10" ht="29.5" thickBot="1" x14ac:dyDescent="0.4">
      <c r="A26" s="112"/>
      <c r="B26" s="114"/>
      <c r="C26" s="114"/>
      <c r="D26" s="98">
        <v>2009</v>
      </c>
      <c r="E26" s="98">
        <v>2010</v>
      </c>
      <c r="F26" s="98">
        <v>2011</v>
      </c>
      <c r="G26" s="98">
        <v>2012</v>
      </c>
      <c r="H26" s="98">
        <v>2013</v>
      </c>
      <c r="I26" s="98" t="s">
        <v>134</v>
      </c>
      <c r="J26" s="201"/>
    </row>
    <row r="27" spans="1:10" ht="15" x14ac:dyDescent="0.25">
      <c r="A27" s="106" t="s">
        <v>135</v>
      </c>
      <c r="B27" s="106" t="s">
        <v>122</v>
      </c>
      <c r="C27" s="106" t="s">
        <v>138</v>
      </c>
      <c r="D27" s="106">
        <v>0</v>
      </c>
      <c r="E27" s="106">
        <v>0</v>
      </c>
      <c r="F27" s="106">
        <v>0</v>
      </c>
      <c r="G27" s="107">
        <f>'A.S. 2012'!U52</f>
        <v>7</v>
      </c>
      <c r="H27" s="106">
        <f>'A.S. 2013'!X58</f>
        <v>15</v>
      </c>
      <c r="I27" s="106">
        <f>'A.S. 2014(parziali)'!Z49</f>
        <v>34</v>
      </c>
      <c r="J27" s="106">
        <f>SUM(D27:I27)</f>
        <v>56</v>
      </c>
    </row>
    <row r="48" ht="15.75" thickBot="1" x14ac:dyDescent="0.3"/>
    <row r="49" spans="1:10" x14ac:dyDescent="0.35">
      <c r="A49" s="111" t="s">
        <v>111</v>
      </c>
      <c r="B49" s="113" t="s">
        <v>112</v>
      </c>
      <c r="C49" s="113" t="s">
        <v>114</v>
      </c>
      <c r="D49" s="115" t="s">
        <v>133</v>
      </c>
      <c r="E49" s="116"/>
      <c r="F49" s="116"/>
      <c r="G49" s="116"/>
      <c r="H49" s="116"/>
      <c r="I49" s="116"/>
      <c r="J49" s="200" t="s">
        <v>121</v>
      </c>
    </row>
    <row r="50" spans="1:10" ht="29.5" thickBot="1" x14ac:dyDescent="0.4">
      <c r="A50" s="112"/>
      <c r="B50" s="114"/>
      <c r="C50" s="114"/>
      <c r="D50" s="98">
        <v>2009</v>
      </c>
      <c r="E50" s="98">
        <v>2010</v>
      </c>
      <c r="F50" s="98">
        <v>2011</v>
      </c>
      <c r="G50" s="98">
        <v>2012</v>
      </c>
      <c r="H50" s="98">
        <v>2013</v>
      </c>
      <c r="I50" s="98" t="s">
        <v>134</v>
      </c>
      <c r="J50" s="201"/>
    </row>
    <row r="51" spans="1:10" ht="15" x14ac:dyDescent="0.25">
      <c r="A51" s="106" t="s">
        <v>135</v>
      </c>
      <c r="B51" s="106" t="s">
        <v>122</v>
      </c>
      <c r="C51" s="106" t="s">
        <v>139</v>
      </c>
      <c r="D51" s="106">
        <v>0</v>
      </c>
      <c r="E51" s="106">
        <v>0</v>
      </c>
      <c r="F51" s="107">
        <f>'A.S. 2011'!W40</f>
        <v>9</v>
      </c>
      <c r="G51" s="107">
        <f>'A.S. 2012'!U50</f>
        <v>12</v>
      </c>
      <c r="H51" s="106">
        <f>'A.S. 2013'!X56</f>
        <v>26</v>
      </c>
      <c r="I51" s="106">
        <f>'A.S. 2014(parziali)'!Z47</f>
        <v>14</v>
      </c>
      <c r="J51" s="106">
        <f>SUM(D51:I51)</f>
        <v>61</v>
      </c>
    </row>
    <row r="73" spans="1:10" ht="15.75" thickBot="1" x14ac:dyDescent="0.3"/>
    <row r="74" spans="1:10" x14ac:dyDescent="0.35">
      <c r="A74" s="111" t="s">
        <v>111</v>
      </c>
      <c r="B74" s="113" t="s">
        <v>112</v>
      </c>
      <c r="C74" s="113" t="s">
        <v>114</v>
      </c>
      <c r="D74" s="115" t="s">
        <v>133</v>
      </c>
      <c r="E74" s="116"/>
      <c r="F74" s="116"/>
      <c r="G74" s="116"/>
      <c r="H74" s="116"/>
      <c r="I74" s="116"/>
      <c r="J74" s="200" t="s">
        <v>121</v>
      </c>
    </row>
    <row r="75" spans="1:10" ht="29.5" thickBot="1" x14ac:dyDescent="0.4">
      <c r="A75" s="112"/>
      <c r="B75" s="114"/>
      <c r="C75" s="114"/>
      <c r="D75" s="98">
        <v>2009</v>
      </c>
      <c r="E75" s="98">
        <v>2010</v>
      </c>
      <c r="F75" s="98">
        <v>2011</v>
      </c>
      <c r="G75" s="98">
        <v>2012</v>
      </c>
      <c r="H75" s="98">
        <v>2013</v>
      </c>
      <c r="I75" s="98" t="s">
        <v>134</v>
      </c>
      <c r="J75" s="201"/>
    </row>
    <row r="76" spans="1:10" ht="15" x14ac:dyDescent="0.25">
      <c r="A76" s="106" t="s">
        <v>135</v>
      </c>
      <c r="B76" s="106" t="s">
        <v>122</v>
      </c>
      <c r="C76" s="106" t="s">
        <v>136</v>
      </c>
      <c r="D76" s="106">
        <v>0</v>
      </c>
      <c r="E76" s="106">
        <v>0</v>
      </c>
      <c r="F76" s="107">
        <f>'A.S. 2011'!W41</f>
        <v>4</v>
      </c>
      <c r="G76" s="107">
        <f>'A.S. 2012'!U51</f>
        <v>12</v>
      </c>
      <c r="H76" s="106">
        <f>'A.S. 2013'!X57</f>
        <v>29</v>
      </c>
      <c r="I76" s="106">
        <f>'A.S. 2014(parziali)'!Z48</f>
        <v>20</v>
      </c>
      <c r="J76" s="106">
        <f>SUM(D76:I76)</f>
        <v>65</v>
      </c>
    </row>
    <row r="98" spans="1:10" ht="15.75" thickBot="1" x14ac:dyDescent="0.3"/>
    <row r="99" spans="1:10" x14ac:dyDescent="0.35">
      <c r="A99" s="111" t="s">
        <v>111</v>
      </c>
      <c r="B99" s="113" t="s">
        <v>112</v>
      </c>
      <c r="C99" s="113" t="s">
        <v>114</v>
      </c>
      <c r="D99" s="115" t="s">
        <v>133</v>
      </c>
      <c r="E99" s="116"/>
      <c r="F99" s="116"/>
      <c r="G99" s="116"/>
      <c r="H99" s="116"/>
      <c r="I99" s="116"/>
      <c r="J99" s="200" t="s">
        <v>121</v>
      </c>
    </row>
    <row r="100" spans="1:10" ht="29.5" thickBot="1" x14ac:dyDescent="0.4">
      <c r="A100" s="112"/>
      <c r="B100" s="114"/>
      <c r="C100" s="114"/>
      <c r="D100" s="98">
        <v>2009</v>
      </c>
      <c r="E100" s="98">
        <v>2010</v>
      </c>
      <c r="F100" s="98">
        <v>2011</v>
      </c>
      <c r="G100" s="98">
        <v>2012</v>
      </c>
      <c r="H100" s="98">
        <v>2013</v>
      </c>
      <c r="I100" s="98" t="s">
        <v>134</v>
      </c>
      <c r="J100" s="201"/>
    </row>
    <row r="101" spans="1:10" ht="15" x14ac:dyDescent="0.25">
      <c r="A101" s="104" t="s">
        <v>140</v>
      </c>
      <c r="B101" s="104" t="s">
        <v>122</v>
      </c>
      <c r="C101" s="104" t="s">
        <v>141</v>
      </c>
      <c r="D101" s="104">
        <v>0</v>
      </c>
      <c r="E101" s="104">
        <v>0</v>
      </c>
      <c r="F101" s="105">
        <f>'A.S. 2011'!W55</f>
        <v>27</v>
      </c>
      <c r="G101" s="105">
        <f>'A.S. 2012'!U70</f>
        <v>85</v>
      </c>
      <c r="H101" s="104">
        <f>'A.S. 2013'!X77</f>
        <v>98</v>
      </c>
      <c r="I101" s="104">
        <f>'A.S. 2014(parziali)'!Z70+'A.S. 2014(parziali)'!Z71</f>
        <v>119</v>
      </c>
      <c r="J101" s="104">
        <f>SUM(D101:I101)</f>
        <v>329</v>
      </c>
    </row>
    <row r="123" spans="1:10" ht="15.75" thickBot="1" x14ac:dyDescent="0.3"/>
    <row r="124" spans="1:10" x14ac:dyDescent="0.35">
      <c r="A124" s="111" t="s">
        <v>111</v>
      </c>
      <c r="B124" s="113" t="s">
        <v>112</v>
      </c>
      <c r="C124" s="113" t="s">
        <v>114</v>
      </c>
      <c r="D124" s="115" t="s">
        <v>133</v>
      </c>
      <c r="E124" s="116"/>
      <c r="F124" s="116"/>
      <c r="G124" s="116"/>
      <c r="H124" s="116"/>
      <c r="I124" s="116"/>
      <c r="J124" s="200" t="s">
        <v>121</v>
      </c>
    </row>
    <row r="125" spans="1:10" ht="29.5" thickBot="1" x14ac:dyDescent="0.4">
      <c r="A125" s="112"/>
      <c r="B125" s="114"/>
      <c r="C125" s="114"/>
      <c r="D125" s="98">
        <v>2009</v>
      </c>
      <c r="E125" s="98">
        <v>2010</v>
      </c>
      <c r="F125" s="98">
        <v>2011</v>
      </c>
      <c r="G125" s="98">
        <v>2012</v>
      </c>
      <c r="H125" s="98">
        <v>2013</v>
      </c>
      <c r="I125" s="98" t="s">
        <v>134</v>
      </c>
      <c r="J125" s="201"/>
    </row>
    <row r="126" spans="1:10" x14ac:dyDescent="0.35">
      <c r="A126" s="104" t="s">
        <v>140</v>
      </c>
      <c r="B126" s="104" t="s">
        <v>122</v>
      </c>
      <c r="C126" s="104" t="s">
        <v>142</v>
      </c>
      <c r="D126" s="104">
        <v>0</v>
      </c>
      <c r="E126" s="104">
        <v>0</v>
      </c>
      <c r="F126" s="105">
        <f>'A.S. 2011'!W78</f>
        <v>0</v>
      </c>
      <c r="G126" s="105">
        <f>'A.S. 2012'!U69</f>
        <v>25</v>
      </c>
      <c r="H126" s="104">
        <f>'A.S. 2013'!X76</f>
        <v>76</v>
      </c>
      <c r="I126" s="104">
        <f>'A.S. 2014(parziali)'!Z69</f>
        <v>102</v>
      </c>
      <c r="J126" s="104">
        <f>SUM(D126:I126)</f>
        <v>203</v>
      </c>
    </row>
    <row r="148" spans="1:10" ht="15" thickBot="1" x14ac:dyDescent="0.4"/>
    <row r="149" spans="1:10" x14ac:dyDescent="0.35">
      <c r="A149" s="111" t="s">
        <v>111</v>
      </c>
      <c r="B149" s="113" t="s">
        <v>112</v>
      </c>
      <c r="C149" s="113" t="s">
        <v>114</v>
      </c>
      <c r="D149" s="115" t="s">
        <v>133</v>
      </c>
      <c r="E149" s="116"/>
      <c r="F149" s="116"/>
      <c r="G149" s="116"/>
      <c r="H149" s="116"/>
      <c r="I149" s="116"/>
      <c r="J149" s="200" t="s">
        <v>121</v>
      </c>
    </row>
    <row r="150" spans="1:10" ht="29.5" thickBot="1" x14ac:dyDescent="0.4">
      <c r="A150" s="112"/>
      <c r="B150" s="114"/>
      <c r="C150" s="114"/>
      <c r="D150" s="98">
        <v>2009</v>
      </c>
      <c r="E150" s="98">
        <v>2010</v>
      </c>
      <c r="F150" s="98">
        <v>2011</v>
      </c>
      <c r="G150" s="98">
        <v>2012</v>
      </c>
      <c r="H150" s="98">
        <v>2013</v>
      </c>
      <c r="I150" s="98" t="s">
        <v>134</v>
      </c>
      <c r="J150" s="201"/>
    </row>
    <row r="151" spans="1:10" x14ac:dyDescent="0.35">
      <c r="A151" s="100" t="s">
        <v>143</v>
      </c>
      <c r="B151" s="100" t="s">
        <v>122</v>
      </c>
      <c r="C151" s="100" t="s">
        <v>144</v>
      </c>
      <c r="D151" s="100">
        <v>0</v>
      </c>
      <c r="E151" s="100">
        <v>0</v>
      </c>
      <c r="F151" s="101">
        <f>'A.S. 2011'!W101</f>
        <v>0</v>
      </c>
      <c r="G151" s="101">
        <f>'A.S. 2012'!U24</f>
        <v>4</v>
      </c>
      <c r="H151" s="100">
        <f>'A.S. 2013'!X26</f>
        <v>58</v>
      </c>
      <c r="I151" s="100">
        <f>'A.S. 2014(parziali)'!Z18</f>
        <v>46</v>
      </c>
      <c r="J151" s="100">
        <f>SUM(D151:I151)</f>
        <v>108</v>
      </c>
    </row>
    <row r="171" spans="1:10" ht="15.75" customHeight="1" x14ac:dyDescent="0.35"/>
    <row r="173" spans="1:10" ht="15" thickBot="1" x14ac:dyDescent="0.4"/>
    <row r="174" spans="1:10" x14ac:dyDescent="0.35">
      <c r="A174" s="111" t="s">
        <v>111</v>
      </c>
      <c r="B174" s="113" t="s">
        <v>112</v>
      </c>
      <c r="C174" s="113" t="s">
        <v>114</v>
      </c>
      <c r="D174" s="115" t="s">
        <v>133</v>
      </c>
      <c r="E174" s="116"/>
      <c r="F174" s="116"/>
      <c r="G174" s="116"/>
      <c r="H174" s="116"/>
      <c r="I174" s="116"/>
      <c r="J174" s="200" t="s">
        <v>121</v>
      </c>
    </row>
    <row r="175" spans="1:10" ht="29.5" thickBot="1" x14ac:dyDescent="0.4">
      <c r="A175" s="112"/>
      <c r="B175" s="114"/>
      <c r="C175" s="114"/>
      <c r="D175" s="98">
        <v>2009</v>
      </c>
      <c r="E175" s="98">
        <v>2010</v>
      </c>
      <c r="F175" s="98">
        <v>2011</v>
      </c>
      <c r="G175" s="98">
        <v>2012</v>
      </c>
      <c r="H175" s="98">
        <v>2013</v>
      </c>
      <c r="I175" s="98" t="s">
        <v>134</v>
      </c>
      <c r="J175" s="201"/>
    </row>
    <row r="176" spans="1:10" x14ac:dyDescent="0.35">
      <c r="A176" s="100" t="s">
        <v>143</v>
      </c>
      <c r="B176" s="100" t="s">
        <v>122</v>
      </c>
      <c r="C176" s="100" t="s">
        <v>145</v>
      </c>
      <c r="D176" s="100">
        <v>0</v>
      </c>
      <c r="E176" s="100">
        <v>0</v>
      </c>
      <c r="F176" s="101">
        <f>'A.S. 2011'!W20</f>
        <v>9</v>
      </c>
      <c r="G176" s="101">
        <f>'A.S. 2012'!U25</f>
        <v>36</v>
      </c>
      <c r="H176" s="100">
        <f>'A.S. 2013'!X27</f>
        <v>66</v>
      </c>
      <c r="I176" s="100">
        <f>'A.S. 2014(parziali)'!Z19</f>
        <v>87</v>
      </c>
      <c r="J176" s="100">
        <f>SUM(D176:I176)</f>
        <v>198</v>
      </c>
    </row>
    <row r="198" spans="1:10" ht="15" thickBot="1" x14ac:dyDescent="0.4"/>
    <row r="199" spans="1:10" x14ac:dyDescent="0.35">
      <c r="A199" s="111" t="s">
        <v>111</v>
      </c>
      <c r="B199" s="113" t="s">
        <v>112</v>
      </c>
      <c r="C199" s="113" t="s">
        <v>114</v>
      </c>
      <c r="D199" s="115" t="s">
        <v>133</v>
      </c>
      <c r="E199" s="116"/>
      <c r="F199" s="116"/>
      <c r="G199" s="116"/>
      <c r="H199" s="116"/>
      <c r="I199" s="116"/>
      <c r="J199" s="200" t="s">
        <v>121</v>
      </c>
    </row>
    <row r="200" spans="1:10" ht="29.5" thickBot="1" x14ac:dyDescent="0.4">
      <c r="A200" s="112"/>
      <c r="B200" s="114"/>
      <c r="C200" s="114"/>
      <c r="D200" s="99">
        <v>2009</v>
      </c>
      <c r="E200" s="99">
        <v>2010</v>
      </c>
      <c r="F200" s="99">
        <v>2011</v>
      </c>
      <c r="G200" s="99">
        <v>2012</v>
      </c>
      <c r="H200" s="99">
        <v>2013</v>
      </c>
      <c r="I200" s="99" t="s">
        <v>134</v>
      </c>
      <c r="J200" s="201"/>
    </row>
    <row r="201" spans="1:10" x14ac:dyDescent="0.35">
      <c r="A201" s="100" t="s">
        <v>143</v>
      </c>
      <c r="B201" s="100" t="s">
        <v>122</v>
      </c>
      <c r="C201" s="100" t="s">
        <v>152</v>
      </c>
      <c r="D201" s="100">
        <v>0</v>
      </c>
      <c r="E201" s="100">
        <v>0</v>
      </c>
      <c r="F201" s="101">
        <f>'A.S. 2011'!W21</f>
        <v>1</v>
      </c>
      <c r="G201" s="101">
        <v>0</v>
      </c>
      <c r="H201" s="100">
        <f>'A.S. 2013'!X28</f>
        <v>20</v>
      </c>
      <c r="I201" s="100">
        <f>'A.S. 2014(parziali)'!Z20</f>
        <v>24</v>
      </c>
      <c r="J201" s="100">
        <f>SUM(D201:I201)</f>
        <v>45</v>
      </c>
    </row>
    <row r="223" spans="1:10" ht="15" thickBot="1" x14ac:dyDescent="0.4"/>
    <row r="224" spans="1:10" x14ac:dyDescent="0.35">
      <c r="A224" s="111" t="s">
        <v>111</v>
      </c>
      <c r="B224" s="113" t="s">
        <v>112</v>
      </c>
      <c r="C224" s="113" t="s">
        <v>114</v>
      </c>
      <c r="D224" s="115" t="s">
        <v>133</v>
      </c>
      <c r="E224" s="116"/>
      <c r="F224" s="116"/>
      <c r="G224" s="116"/>
      <c r="H224" s="116"/>
      <c r="I224" s="116"/>
      <c r="J224" s="200" t="s">
        <v>121</v>
      </c>
    </row>
    <row r="225" spans="1:10" ht="29.5" thickBot="1" x14ac:dyDescent="0.4">
      <c r="A225" s="112"/>
      <c r="B225" s="114"/>
      <c r="C225" s="114"/>
      <c r="D225" s="99">
        <v>2009</v>
      </c>
      <c r="E225" s="99">
        <v>2010</v>
      </c>
      <c r="F225" s="99">
        <v>2011</v>
      </c>
      <c r="G225" s="99">
        <v>2012</v>
      </c>
      <c r="H225" s="99">
        <v>2013</v>
      </c>
      <c r="I225" s="99" t="s">
        <v>134</v>
      </c>
      <c r="J225" s="201"/>
    </row>
    <row r="226" spans="1:10" x14ac:dyDescent="0.35">
      <c r="A226" s="100" t="s">
        <v>143</v>
      </c>
      <c r="B226" s="100" t="s">
        <v>122</v>
      </c>
      <c r="C226" s="100" t="s">
        <v>151</v>
      </c>
      <c r="D226" s="100">
        <v>0</v>
      </c>
      <c r="E226" s="100">
        <v>0</v>
      </c>
      <c r="F226" s="101">
        <f>'A.S. 2011'!W44</f>
        <v>0</v>
      </c>
      <c r="G226" s="101">
        <f>'A.S. 2012'!U26</f>
        <v>16</v>
      </c>
      <c r="H226" s="100">
        <f>'A.S. 2013'!X29</f>
        <v>16</v>
      </c>
      <c r="I226" s="100">
        <f>'A.S. 2014(parziali)'!Z22</f>
        <v>25</v>
      </c>
      <c r="J226" s="100">
        <f>SUM(D226:I226)</f>
        <v>57</v>
      </c>
    </row>
    <row r="249" spans="1:10" ht="15" thickBot="1" x14ac:dyDescent="0.4"/>
    <row r="250" spans="1:10" x14ac:dyDescent="0.35">
      <c r="A250" s="111" t="s">
        <v>111</v>
      </c>
      <c r="B250" s="113" t="s">
        <v>112</v>
      </c>
      <c r="C250" s="113" t="s">
        <v>114</v>
      </c>
      <c r="D250" s="115" t="s">
        <v>133</v>
      </c>
      <c r="E250" s="116"/>
      <c r="F250" s="116"/>
      <c r="G250" s="116"/>
      <c r="H250" s="116"/>
      <c r="I250" s="116"/>
      <c r="J250" s="200" t="s">
        <v>121</v>
      </c>
    </row>
    <row r="251" spans="1:10" ht="29.5" thickBot="1" x14ac:dyDescent="0.4">
      <c r="A251" s="112"/>
      <c r="B251" s="114"/>
      <c r="C251" s="114"/>
      <c r="D251" s="99">
        <v>2009</v>
      </c>
      <c r="E251" s="99">
        <v>2010</v>
      </c>
      <c r="F251" s="99">
        <v>2011</v>
      </c>
      <c r="G251" s="99">
        <v>2012</v>
      </c>
      <c r="H251" s="99">
        <v>2013</v>
      </c>
      <c r="I251" s="99" t="s">
        <v>134</v>
      </c>
      <c r="J251" s="201"/>
    </row>
    <row r="252" spans="1:10" x14ac:dyDescent="0.35">
      <c r="A252" s="100" t="s">
        <v>143</v>
      </c>
      <c r="B252" s="100" t="s">
        <v>122</v>
      </c>
      <c r="C252" s="100" t="s">
        <v>153</v>
      </c>
      <c r="D252" s="100">
        <v>0</v>
      </c>
      <c r="E252" s="100">
        <v>0</v>
      </c>
      <c r="F252" s="101">
        <f>'A.S. 2011'!W67</f>
        <v>0</v>
      </c>
      <c r="G252" s="101">
        <v>0</v>
      </c>
      <c r="H252" s="100">
        <v>0</v>
      </c>
      <c r="I252" s="100">
        <f>'A.S. 2014(parziali)'!Z21</f>
        <v>7</v>
      </c>
      <c r="J252" s="100">
        <f>SUM(D252:I252)</f>
        <v>7</v>
      </c>
    </row>
    <row r="274" spans="1:10" ht="15" thickBot="1" x14ac:dyDescent="0.4"/>
    <row r="275" spans="1:10" x14ac:dyDescent="0.35">
      <c r="A275" s="111" t="s">
        <v>111</v>
      </c>
      <c r="B275" s="113" t="s">
        <v>112</v>
      </c>
      <c r="C275" s="113" t="s">
        <v>114</v>
      </c>
      <c r="D275" s="115" t="s">
        <v>133</v>
      </c>
      <c r="E275" s="116"/>
      <c r="F275" s="116"/>
      <c r="G275" s="116"/>
      <c r="H275" s="116"/>
      <c r="I275" s="116"/>
      <c r="J275" s="200" t="s">
        <v>121</v>
      </c>
    </row>
    <row r="276" spans="1:10" ht="29.5" thickBot="1" x14ac:dyDescent="0.4">
      <c r="A276" s="112"/>
      <c r="B276" s="114"/>
      <c r="C276" s="114"/>
      <c r="D276" s="98">
        <v>2009</v>
      </c>
      <c r="E276" s="98">
        <v>2010</v>
      </c>
      <c r="F276" s="98">
        <v>2011</v>
      </c>
      <c r="G276" s="98">
        <v>2012</v>
      </c>
      <c r="H276" s="98">
        <v>2013</v>
      </c>
      <c r="I276" s="98" t="s">
        <v>134</v>
      </c>
      <c r="J276" s="201"/>
    </row>
    <row r="277" spans="1:10" x14ac:dyDescent="0.35">
      <c r="A277" s="102" t="s">
        <v>146</v>
      </c>
      <c r="B277" s="102" t="s">
        <v>122</v>
      </c>
      <c r="C277" s="102" t="s">
        <v>147</v>
      </c>
      <c r="D277" s="102">
        <v>0</v>
      </c>
      <c r="E277" s="102">
        <v>0</v>
      </c>
      <c r="F277" s="103">
        <f>'A.S. 2011'!W64</f>
        <v>10</v>
      </c>
      <c r="G277" s="103">
        <f>'A.S. 2012'!U76</f>
        <v>29</v>
      </c>
      <c r="H277" s="102">
        <f>'A.S. 2013'!X86</f>
        <v>29</v>
      </c>
      <c r="I277" s="102">
        <f>'A.S. 2014(parziali)'!Z84</f>
        <v>28</v>
      </c>
      <c r="J277" s="102">
        <f>SUM(D277:I277)</f>
        <v>96</v>
      </c>
    </row>
    <row r="299" spans="1:10" ht="15" thickBot="1" x14ac:dyDescent="0.4"/>
    <row r="300" spans="1:10" x14ac:dyDescent="0.35">
      <c r="A300" s="111" t="s">
        <v>111</v>
      </c>
      <c r="B300" s="113" t="s">
        <v>112</v>
      </c>
      <c r="C300" s="113" t="s">
        <v>114</v>
      </c>
      <c r="D300" s="115" t="s">
        <v>133</v>
      </c>
      <c r="E300" s="116"/>
      <c r="F300" s="116"/>
      <c r="G300" s="116"/>
      <c r="H300" s="116"/>
      <c r="I300" s="116"/>
      <c r="J300" s="200" t="s">
        <v>121</v>
      </c>
    </row>
    <row r="301" spans="1:10" ht="29.5" thickBot="1" x14ac:dyDescent="0.4">
      <c r="A301" s="112"/>
      <c r="B301" s="114"/>
      <c r="C301" s="114"/>
      <c r="D301" s="98">
        <v>2009</v>
      </c>
      <c r="E301" s="98">
        <v>2010</v>
      </c>
      <c r="F301" s="98">
        <v>2011</v>
      </c>
      <c r="G301" s="98">
        <v>2012</v>
      </c>
      <c r="H301" s="98">
        <v>2013</v>
      </c>
      <c r="I301" s="98" t="s">
        <v>134</v>
      </c>
      <c r="J301" s="201"/>
    </row>
    <row r="302" spans="1:10" x14ac:dyDescent="0.35">
      <c r="A302" s="102" t="s">
        <v>146</v>
      </c>
      <c r="B302" s="102" t="s">
        <v>148</v>
      </c>
      <c r="C302" s="102" t="s">
        <v>149</v>
      </c>
      <c r="D302" s="103">
        <f>'A. S. 2009'!X51</f>
        <v>53</v>
      </c>
      <c r="E302" s="103">
        <f>'A.S. 2010'!L51</f>
        <v>82</v>
      </c>
      <c r="F302" s="103">
        <f>'A.S. 2011'!W59</f>
        <v>73</v>
      </c>
      <c r="G302" s="103">
        <f>'A.S. 2012'!U78</f>
        <v>105</v>
      </c>
      <c r="H302" s="102">
        <f>'A.S. 2013'!X81</f>
        <v>130</v>
      </c>
      <c r="I302" s="102">
        <f>'A.S. 2014(parziali)'!Z81</f>
        <v>92</v>
      </c>
      <c r="J302" s="102">
        <f>SUM(D302:I302)</f>
        <v>535</v>
      </c>
    </row>
    <row r="324" spans="1:10" ht="15" thickBot="1" x14ac:dyDescent="0.4"/>
    <row r="325" spans="1:10" x14ac:dyDescent="0.35">
      <c r="A325" s="111" t="s">
        <v>111</v>
      </c>
      <c r="B325" s="113" t="s">
        <v>112</v>
      </c>
      <c r="C325" s="113" t="s">
        <v>114</v>
      </c>
      <c r="D325" s="115" t="s">
        <v>133</v>
      </c>
      <c r="E325" s="116"/>
      <c r="F325" s="116"/>
      <c r="G325" s="116"/>
      <c r="H325" s="116"/>
      <c r="I325" s="116"/>
      <c r="J325" s="200" t="s">
        <v>121</v>
      </c>
    </row>
    <row r="326" spans="1:10" ht="29.5" thickBot="1" x14ac:dyDescent="0.4">
      <c r="A326" s="112"/>
      <c r="B326" s="114"/>
      <c r="C326" s="114"/>
      <c r="D326" s="98">
        <v>2009</v>
      </c>
      <c r="E326" s="98">
        <v>2010</v>
      </c>
      <c r="F326" s="98">
        <v>2011</v>
      </c>
      <c r="G326" s="98">
        <v>2012</v>
      </c>
      <c r="H326" s="98">
        <v>2013</v>
      </c>
      <c r="I326" s="98" t="s">
        <v>134</v>
      </c>
      <c r="J326" s="201"/>
    </row>
    <row r="327" spans="1:10" x14ac:dyDescent="0.35">
      <c r="A327" s="102" t="s">
        <v>146</v>
      </c>
      <c r="B327" s="102" t="s">
        <v>148</v>
      </c>
      <c r="C327" s="102" t="s">
        <v>150</v>
      </c>
      <c r="D327" s="103">
        <f>'A. S. 2009'!X52</f>
        <v>55</v>
      </c>
      <c r="E327" s="103">
        <f>'A.S. 2010'!L52</f>
        <v>53</v>
      </c>
      <c r="F327" s="103">
        <f>'A.S. 2011'!W60</f>
        <v>82</v>
      </c>
      <c r="G327" s="103">
        <f>'A.S. 2012'!U79</f>
        <v>108</v>
      </c>
      <c r="H327" s="102">
        <f>'A.S. 2013'!X82</f>
        <v>101</v>
      </c>
      <c r="I327" s="102">
        <f>'A.S. 2014(parziali)'!Z82</f>
        <v>111</v>
      </c>
      <c r="J327" s="102">
        <f>SUM(D327:I327)</f>
        <v>510</v>
      </c>
    </row>
  </sheetData>
  <mergeCells count="70">
    <mergeCell ref="A250:A251"/>
    <mergeCell ref="B250:B251"/>
    <mergeCell ref="C250:C251"/>
    <mergeCell ref="D250:I250"/>
    <mergeCell ref="J250:J251"/>
    <mergeCell ref="A224:A225"/>
    <mergeCell ref="B224:B225"/>
    <mergeCell ref="C224:C225"/>
    <mergeCell ref="D224:I224"/>
    <mergeCell ref="J224:J225"/>
    <mergeCell ref="A199:A200"/>
    <mergeCell ref="B199:B200"/>
    <mergeCell ref="C199:C200"/>
    <mergeCell ref="D199:I199"/>
    <mergeCell ref="J199:J200"/>
    <mergeCell ref="D1:I1"/>
    <mergeCell ref="J1:J2"/>
    <mergeCell ref="A25:A26"/>
    <mergeCell ref="B25:B26"/>
    <mergeCell ref="C25:C26"/>
    <mergeCell ref="D25:I25"/>
    <mergeCell ref="J25:J26"/>
    <mergeCell ref="A1:A2"/>
    <mergeCell ref="B1:B2"/>
    <mergeCell ref="C1:C2"/>
    <mergeCell ref="A74:A75"/>
    <mergeCell ref="B74:B75"/>
    <mergeCell ref="C74:C75"/>
    <mergeCell ref="D74:I74"/>
    <mergeCell ref="J74:J75"/>
    <mergeCell ref="A49:A50"/>
    <mergeCell ref="B49:B50"/>
    <mergeCell ref="C49:C50"/>
    <mergeCell ref="D49:I49"/>
    <mergeCell ref="J49:J50"/>
    <mergeCell ref="A99:A100"/>
    <mergeCell ref="B99:B100"/>
    <mergeCell ref="C99:C100"/>
    <mergeCell ref="D99:I99"/>
    <mergeCell ref="J99:J100"/>
    <mergeCell ref="A149:A150"/>
    <mergeCell ref="B149:B150"/>
    <mergeCell ref="C149:C150"/>
    <mergeCell ref="D149:I149"/>
    <mergeCell ref="J149:J150"/>
    <mergeCell ref="A124:A125"/>
    <mergeCell ref="B124:B125"/>
    <mergeCell ref="C124:C125"/>
    <mergeCell ref="D124:I124"/>
    <mergeCell ref="J124:J125"/>
    <mergeCell ref="A275:A276"/>
    <mergeCell ref="B275:B276"/>
    <mergeCell ref="C275:C276"/>
    <mergeCell ref="D275:I275"/>
    <mergeCell ref="J275:J276"/>
    <mergeCell ref="A174:A175"/>
    <mergeCell ref="B174:B175"/>
    <mergeCell ref="C174:C175"/>
    <mergeCell ref="D174:I174"/>
    <mergeCell ref="J174:J175"/>
    <mergeCell ref="A325:A326"/>
    <mergeCell ref="B325:B326"/>
    <mergeCell ref="C325:C326"/>
    <mergeCell ref="D325:I325"/>
    <mergeCell ref="J325:J326"/>
    <mergeCell ref="A300:A301"/>
    <mergeCell ref="B300:B301"/>
    <mergeCell ref="C300:C301"/>
    <mergeCell ref="D300:I300"/>
    <mergeCell ref="J300:J30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zoomScale="40" zoomScaleNormal="40" workbookViewId="0">
      <selection activeCell="AF47" sqref="AF47"/>
    </sheetView>
  </sheetViews>
  <sheetFormatPr defaultRowHeight="14.5" x14ac:dyDescent="0.35"/>
  <cols>
    <col min="1" max="1" width="12.81640625" bestFit="1" customWidth="1"/>
    <col min="2" max="2" width="17.7265625" bestFit="1" customWidth="1"/>
    <col min="3" max="7" width="5" bestFit="1" customWidth="1"/>
    <col min="8" max="8" width="8.81640625" bestFit="1" customWidth="1"/>
    <col min="9" max="9" width="14.26953125" bestFit="1" customWidth="1"/>
    <col min="13" max="13" width="13.81640625" customWidth="1"/>
  </cols>
  <sheetData>
    <row r="1" spans="1:21" x14ac:dyDescent="0.35">
      <c r="A1" s="111" t="s">
        <v>111</v>
      </c>
      <c r="B1" s="113" t="s">
        <v>112</v>
      </c>
      <c r="C1" s="115" t="s">
        <v>133</v>
      </c>
      <c r="D1" s="116"/>
      <c r="E1" s="116"/>
      <c r="F1" s="116"/>
      <c r="G1" s="116"/>
      <c r="H1" s="116"/>
      <c r="I1" s="200" t="s">
        <v>121</v>
      </c>
      <c r="M1" s="111" t="s">
        <v>111</v>
      </c>
      <c r="N1" s="113" t="s">
        <v>112</v>
      </c>
      <c r="O1" s="115" t="s">
        <v>133</v>
      </c>
      <c r="P1" s="116"/>
      <c r="Q1" s="116"/>
      <c r="R1" s="116"/>
      <c r="S1" s="116"/>
      <c r="T1" s="116"/>
      <c r="U1" s="200" t="s">
        <v>121</v>
      </c>
    </row>
    <row r="2" spans="1:21" ht="29.5" thickBot="1" x14ac:dyDescent="0.4">
      <c r="A2" s="112"/>
      <c r="B2" s="114"/>
      <c r="C2" s="99">
        <v>2009</v>
      </c>
      <c r="D2" s="99">
        <v>2010</v>
      </c>
      <c r="E2" s="99">
        <v>2011</v>
      </c>
      <c r="F2" s="99">
        <v>2012</v>
      </c>
      <c r="G2" s="99">
        <v>2013</v>
      </c>
      <c r="H2" s="99" t="s">
        <v>134</v>
      </c>
      <c r="I2" s="201"/>
      <c r="M2" s="112"/>
      <c r="N2" s="114"/>
      <c r="O2" s="109">
        <v>2009</v>
      </c>
      <c r="P2" s="109">
        <v>2010</v>
      </c>
      <c r="Q2" s="109">
        <v>2011</v>
      </c>
      <c r="R2" s="109">
        <v>2012</v>
      </c>
      <c r="S2" s="109">
        <v>2013</v>
      </c>
      <c r="T2" s="109" t="s">
        <v>134</v>
      </c>
      <c r="U2" s="201"/>
    </row>
    <row r="3" spans="1:21" x14ac:dyDescent="0.35">
      <c r="A3" s="106" t="s">
        <v>135</v>
      </c>
      <c r="B3" s="106" t="s">
        <v>122</v>
      </c>
      <c r="C3" s="106">
        <f>'Analisi laureati (CdS)'!D3+'Analisi laureati (CdS)'!D27+'Analisi laureati (CdS)'!D51+'Analisi laureati (CdS)'!D76</f>
        <v>0</v>
      </c>
      <c r="D3" s="106">
        <f>'Analisi laureati (CdS)'!E3+'Analisi laureati (CdS)'!E27+'Analisi laureati (CdS)'!E51+'Analisi laureati (CdS)'!E76</f>
        <v>0</v>
      </c>
      <c r="E3" s="107">
        <f>'Analisi laureati (CdS)'!F3+'Analisi laureati (CdS)'!F27+'Analisi laureati (CdS)'!F51+'Analisi laureati (CdS)'!F76</f>
        <v>13</v>
      </c>
      <c r="F3" s="107">
        <f>'Analisi laureati (CdS)'!G3+'Analisi laureati (CdS)'!G27+'Analisi laureati (CdS)'!G51+'Analisi laureati (CdS)'!G76</f>
        <v>37</v>
      </c>
      <c r="G3" s="106">
        <f>'Analisi laureati (CdS)'!H3+'Analisi laureati (CdS)'!H27+'Analisi laureati (CdS)'!H51+'Analisi laureati (CdS)'!H76</f>
        <v>86</v>
      </c>
      <c r="H3" s="106">
        <f>'Analisi laureati (CdS)'!I3+'Analisi laureati (CdS)'!I27+'Analisi laureati (CdS)'!I51+'Analisi laureati (CdS)'!I76</f>
        <v>84</v>
      </c>
      <c r="I3" s="106">
        <f>SUM(C3:H3)</f>
        <v>220</v>
      </c>
      <c r="M3" s="106" t="s">
        <v>135</v>
      </c>
      <c r="N3" s="106" t="s">
        <v>154</v>
      </c>
      <c r="O3" s="107">
        <f>'A. S. 2009'!X28</f>
        <v>131</v>
      </c>
      <c r="P3" s="107">
        <f>'A.S. 2010'!L28</f>
        <v>152</v>
      </c>
      <c r="Q3" s="107">
        <f>'A.S. 2011'!W31</f>
        <v>149</v>
      </c>
      <c r="R3" s="107">
        <f>'A.S. 2012'!U33+'A.S. 2012'!U40</f>
        <v>138</v>
      </c>
      <c r="S3" s="106">
        <f>'A.S. 2013'!X39+'A.S. 2013'!X46</f>
        <v>118</v>
      </c>
      <c r="T3" s="106">
        <f>'A.S. 2014(parziali)'!Z38+'A.S. 2014(parziali)'!Z45</f>
        <v>99</v>
      </c>
      <c r="U3" s="106">
        <f>SUM(O3:T3)</f>
        <v>787</v>
      </c>
    </row>
    <row r="4" spans="1:21" x14ac:dyDescent="0.35">
      <c r="B4" s="106" t="s">
        <v>156</v>
      </c>
      <c r="C4" s="107">
        <f>'A. S. 2009'!X36</f>
        <v>200</v>
      </c>
      <c r="D4" s="107">
        <f>'A.S. 2010'!L36</f>
        <v>182</v>
      </c>
      <c r="E4" s="107">
        <f>'A.S. 2011'!W39</f>
        <v>190</v>
      </c>
      <c r="F4" s="107">
        <f>'A.S. 2012'!U48</f>
        <v>184</v>
      </c>
      <c r="G4" s="106">
        <f>'A.S. 2013'!X54</f>
        <v>95</v>
      </c>
      <c r="H4" s="106">
        <f>'A.S. 2014(parziali)'!Z57</f>
        <v>46</v>
      </c>
      <c r="I4" s="106">
        <f>SUM(C4:H4)</f>
        <v>897</v>
      </c>
    </row>
    <row r="5" spans="1:21" x14ac:dyDescent="0.35">
      <c r="B5" s="110" t="s">
        <v>117</v>
      </c>
      <c r="C5" s="110">
        <f t="shared" ref="C5:I5" si="0">SUM(C3:C4)</f>
        <v>200</v>
      </c>
      <c r="D5" s="110">
        <f t="shared" si="0"/>
        <v>182</v>
      </c>
      <c r="E5" s="110">
        <f t="shared" si="0"/>
        <v>203</v>
      </c>
      <c r="F5" s="110">
        <f t="shared" si="0"/>
        <v>221</v>
      </c>
      <c r="G5" s="110">
        <f t="shared" si="0"/>
        <v>181</v>
      </c>
      <c r="H5" s="110">
        <f t="shared" si="0"/>
        <v>130</v>
      </c>
      <c r="I5" s="110">
        <f t="shared" si="0"/>
        <v>1117</v>
      </c>
    </row>
    <row r="23" spans="1:21" ht="15" thickBot="1" x14ac:dyDescent="0.4"/>
    <row r="24" spans="1:21" x14ac:dyDescent="0.35">
      <c r="A24" s="111" t="s">
        <v>111</v>
      </c>
      <c r="B24" s="113" t="s">
        <v>112</v>
      </c>
      <c r="C24" s="115" t="s">
        <v>133</v>
      </c>
      <c r="D24" s="116"/>
      <c r="E24" s="116"/>
      <c r="F24" s="116"/>
      <c r="G24" s="116"/>
      <c r="H24" s="116"/>
      <c r="I24" s="200" t="s">
        <v>121</v>
      </c>
      <c r="M24" s="111" t="s">
        <v>111</v>
      </c>
      <c r="N24" s="113" t="s">
        <v>112</v>
      </c>
      <c r="O24" s="115" t="s">
        <v>133</v>
      </c>
      <c r="P24" s="116"/>
      <c r="Q24" s="116"/>
      <c r="R24" s="116"/>
      <c r="S24" s="116"/>
      <c r="T24" s="116"/>
      <c r="U24" s="200" t="s">
        <v>121</v>
      </c>
    </row>
    <row r="25" spans="1:21" ht="29.5" thickBot="1" x14ac:dyDescent="0.4">
      <c r="A25" s="112"/>
      <c r="B25" s="114"/>
      <c r="C25" s="108">
        <v>2009</v>
      </c>
      <c r="D25" s="108">
        <v>2010</v>
      </c>
      <c r="E25" s="108">
        <v>2011</v>
      </c>
      <c r="F25" s="108">
        <v>2012</v>
      </c>
      <c r="G25" s="108">
        <v>2013</v>
      </c>
      <c r="H25" s="108" t="s">
        <v>134</v>
      </c>
      <c r="I25" s="201"/>
      <c r="M25" s="112"/>
      <c r="N25" s="114"/>
      <c r="O25" s="109">
        <v>2009</v>
      </c>
      <c r="P25" s="109">
        <v>2010</v>
      </c>
      <c r="Q25" s="109">
        <v>2011</v>
      </c>
      <c r="R25" s="109">
        <v>2012</v>
      </c>
      <c r="S25" s="109">
        <v>2013</v>
      </c>
      <c r="T25" s="109" t="s">
        <v>134</v>
      </c>
      <c r="U25" s="201"/>
    </row>
    <row r="26" spans="1:21" x14ac:dyDescent="0.35">
      <c r="A26" s="104" t="s">
        <v>140</v>
      </c>
      <c r="B26" s="104" t="s">
        <v>122</v>
      </c>
      <c r="C26" s="104">
        <v>0</v>
      </c>
      <c r="D26" s="104">
        <v>0</v>
      </c>
      <c r="E26" s="105">
        <f>'A.S. 2011'!W55</f>
        <v>27</v>
      </c>
      <c r="F26" s="105">
        <f>'A.S. 2012'!U71</f>
        <v>110</v>
      </c>
      <c r="G26" s="104">
        <f>'A.S. 2013'!X78</f>
        <v>174</v>
      </c>
      <c r="H26" s="104">
        <f>'A.S. 2014(parziali)'!Z72</f>
        <v>221</v>
      </c>
      <c r="I26" s="106">
        <f>SUM(C26:H26)</f>
        <v>532</v>
      </c>
      <c r="M26" s="104" t="s">
        <v>140</v>
      </c>
      <c r="N26" s="104" t="s">
        <v>118</v>
      </c>
      <c r="O26" s="105">
        <f>'A. S. 2009'!X42</f>
        <v>156</v>
      </c>
      <c r="P26" s="105">
        <f>'A.S. 2010'!L42</f>
        <v>179</v>
      </c>
      <c r="Q26" s="105">
        <f>'A.S. 2011'!W48</f>
        <v>184</v>
      </c>
      <c r="R26" s="105">
        <f>'A.S. 2012'!U58+'A.S. 2012'!U62</f>
        <v>220</v>
      </c>
      <c r="S26" s="104">
        <f>'A.S. 2013'!X65+'A.S. 2013'!X69</f>
        <v>230</v>
      </c>
      <c r="T26" s="104">
        <f>'A.S. 2014(parziali)'!Z64+'A.S. 2014(parziali)'!Z68</f>
        <v>187</v>
      </c>
      <c r="U26" s="106">
        <f>SUM(O26:T26)</f>
        <v>1156</v>
      </c>
    </row>
    <row r="27" spans="1:21" x14ac:dyDescent="0.35">
      <c r="B27" s="106" t="s">
        <v>156</v>
      </c>
      <c r="C27" s="107">
        <f>'A. S. 2009'!X48</f>
        <v>323</v>
      </c>
      <c r="D27" s="107">
        <f>'A.S. 2010'!L48</f>
        <v>265</v>
      </c>
      <c r="E27" s="107">
        <f>'A.S. 2011'!W54</f>
        <v>302</v>
      </c>
      <c r="F27" s="107">
        <f>'A.S. 2012'!U68</f>
        <v>231</v>
      </c>
      <c r="G27" s="106">
        <f>'A.S. 2013'!X75</f>
        <v>147</v>
      </c>
      <c r="H27" s="106">
        <f>'A.S. 2014(parziali)'!Z78</f>
        <v>59</v>
      </c>
      <c r="I27" s="106">
        <f>SUM(C27:H27)</f>
        <v>1327</v>
      </c>
    </row>
    <row r="28" spans="1:21" x14ac:dyDescent="0.35">
      <c r="B28" s="110" t="s">
        <v>117</v>
      </c>
      <c r="C28" s="110">
        <f t="shared" ref="C28:I28" si="1">SUM(C26:C27)</f>
        <v>323</v>
      </c>
      <c r="D28" s="110">
        <f t="shared" si="1"/>
        <v>265</v>
      </c>
      <c r="E28" s="110">
        <f t="shared" si="1"/>
        <v>329</v>
      </c>
      <c r="F28" s="110">
        <f t="shared" si="1"/>
        <v>341</v>
      </c>
      <c r="G28" s="110">
        <f t="shared" si="1"/>
        <v>321</v>
      </c>
      <c r="H28" s="110">
        <f t="shared" si="1"/>
        <v>280</v>
      </c>
      <c r="I28" s="110">
        <f t="shared" si="1"/>
        <v>1859</v>
      </c>
    </row>
    <row r="45" spans="1:21" ht="15" thickBot="1" x14ac:dyDescent="0.4"/>
    <row r="46" spans="1:21" x14ac:dyDescent="0.35">
      <c r="A46" s="111" t="s">
        <v>111</v>
      </c>
      <c r="B46" s="113" t="s">
        <v>112</v>
      </c>
      <c r="C46" s="115" t="s">
        <v>133</v>
      </c>
      <c r="D46" s="116"/>
      <c r="E46" s="116"/>
      <c r="F46" s="116"/>
      <c r="G46" s="116"/>
      <c r="H46" s="116"/>
      <c r="I46" s="200" t="s">
        <v>121</v>
      </c>
      <c r="M46" s="111" t="s">
        <v>111</v>
      </c>
      <c r="N46" s="113" t="s">
        <v>112</v>
      </c>
      <c r="O46" s="115" t="s">
        <v>133</v>
      </c>
      <c r="P46" s="116"/>
      <c r="Q46" s="116"/>
      <c r="R46" s="116"/>
      <c r="S46" s="116"/>
      <c r="T46" s="116"/>
      <c r="U46" s="200" t="s">
        <v>121</v>
      </c>
    </row>
    <row r="47" spans="1:21" ht="29.5" thickBot="1" x14ac:dyDescent="0.4">
      <c r="A47" s="112"/>
      <c r="B47" s="114"/>
      <c r="C47" s="108">
        <v>2009</v>
      </c>
      <c r="D47" s="108">
        <v>2010</v>
      </c>
      <c r="E47" s="108">
        <v>2011</v>
      </c>
      <c r="F47" s="108">
        <v>2012</v>
      </c>
      <c r="G47" s="108">
        <v>2013</v>
      </c>
      <c r="H47" s="108" t="s">
        <v>134</v>
      </c>
      <c r="I47" s="201"/>
      <c r="M47" s="112"/>
      <c r="N47" s="114"/>
      <c r="O47" s="109">
        <v>2009</v>
      </c>
      <c r="P47" s="109">
        <v>2010</v>
      </c>
      <c r="Q47" s="109">
        <v>2011</v>
      </c>
      <c r="R47" s="109">
        <v>2012</v>
      </c>
      <c r="S47" s="109">
        <v>2013</v>
      </c>
      <c r="T47" s="109" t="s">
        <v>134</v>
      </c>
      <c r="U47" s="201"/>
    </row>
    <row r="48" spans="1:21" x14ac:dyDescent="0.35">
      <c r="A48" s="104" t="s">
        <v>143</v>
      </c>
      <c r="B48" s="104" t="s">
        <v>122</v>
      </c>
      <c r="C48" s="104">
        <v>0</v>
      </c>
      <c r="D48" s="104">
        <v>0</v>
      </c>
      <c r="E48" s="105">
        <f>'A.S. 2011'!W22</f>
        <v>10</v>
      </c>
      <c r="F48" s="105">
        <f>'A.S. 2012'!U27</f>
        <v>56</v>
      </c>
      <c r="G48" s="104">
        <f>'A.S. 2013'!X30</f>
        <v>160</v>
      </c>
      <c r="H48" s="104">
        <f>'A.S. 2014(parziali)'!Z23</f>
        <v>189</v>
      </c>
      <c r="I48" s="106">
        <f>SUM(C48:H48)</f>
        <v>415</v>
      </c>
      <c r="M48" s="104" t="s">
        <v>143</v>
      </c>
      <c r="N48" s="104" t="s">
        <v>118</v>
      </c>
      <c r="O48" s="105">
        <f>'A. S. 2009'!X12</f>
        <v>67</v>
      </c>
      <c r="P48" s="105">
        <f>'A.S. 2010'!L12</f>
        <v>124</v>
      </c>
      <c r="Q48" s="105">
        <f>'A.S. 2011'!W12</f>
        <v>123</v>
      </c>
      <c r="R48" s="105">
        <f>'A.S. 2012'!U10+'A.S. 2012'!U16</f>
        <v>188</v>
      </c>
      <c r="S48" s="104">
        <f>'A.S. 2013'!X12+'A.S. 2013'!X18</f>
        <v>217</v>
      </c>
      <c r="T48" s="104">
        <f>'A.S. 2014(parziali)'!Z11+'A.S. 2014(parziali)'!Z17</f>
        <v>153</v>
      </c>
      <c r="U48" s="106">
        <f>SUM(O48:T48)</f>
        <v>872</v>
      </c>
    </row>
    <row r="49" spans="2:9" x14ac:dyDescent="0.35">
      <c r="B49" s="106" t="s">
        <v>156</v>
      </c>
      <c r="C49" s="107">
        <f>'A. S. 2009'!X19</f>
        <v>235</v>
      </c>
      <c r="D49" s="107">
        <f>'A.S. 2010'!L19</f>
        <v>230</v>
      </c>
      <c r="E49" s="107">
        <f>'A.S. 2011'!W19</f>
        <v>258</v>
      </c>
      <c r="F49" s="107">
        <f>'A.S. 2012'!U23</f>
        <v>235</v>
      </c>
      <c r="G49" s="106">
        <f>'A.S. 2013'!X25</f>
        <v>249</v>
      </c>
      <c r="H49" s="106">
        <f>'A.S. 2014(parziali)'!Z30</f>
        <v>119</v>
      </c>
      <c r="I49" s="106">
        <f>SUM(C49:H49)</f>
        <v>1326</v>
      </c>
    </row>
    <row r="50" spans="2:9" x14ac:dyDescent="0.35">
      <c r="B50" s="110" t="s">
        <v>117</v>
      </c>
      <c r="C50" s="110">
        <f t="shared" ref="C50:I50" si="2">SUM(C48:C49)</f>
        <v>235</v>
      </c>
      <c r="D50" s="110">
        <f t="shared" si="2"/>
        <v>230</v>
      </c>
      <c r="E50" s="110">
        <f t="shared" si="2"/>
        <v>268</v>
      </c>
      <c r="F50" s="110">
        <f t="shared" si="2"/>
        <v>291</v>
      </c>
      <c r="G50" s="110">
        <f t="shared" si="2"/>
        <v>409</v>
      </c>
      <c r="H50" s="110">
        <f t="shared" si="2"/>
        <v>308</v>
      </c>
      <c r="I50" s="110">
        <f t="shared" si="2"/>
        <v>1741</v>
      </c>
    </row>
    <row r="67" spans="1:21" ht="15" thickBot="1" x14ac:dyDescent="0.4"/>
    <row r="68" spans="1:21" x14ac:dyDescent="0.35">
      <c r="A68" s="111" t="s">
        <v>111</v>
      </c>
      <c r="B68" s="113" t="s">
        <v>112</v>
      </c>
      <c r="C68" s="115" t="s">
        <v>133</v>
      </c>
      <c r="D68" s="116"/>
      <c r="E68" s="116"/>
      <c r="F68" s="116"/>
      <c r="G68" s="116"/>
      <c r="H68" s="116"/>
      <c r="I68" s="200" t="s">
        <v>121</v>
      </c>
      <c r="M68" s="111" t="s">
        <v>111</v>
      </c>
      <c r="N68" s="113" t="s">
        <v>112</v>
      </c>
      <c r="O68" s="115" t="s">
        <v>133</v>
      </c>
      <c r="P68" s="116"/>
      <c r="Q68" s="116"/>
      <c r="R68" s="116"/>
      <c r="S68" s="116"/>
      <c r="T68" s="116"/>
      <c r="U68" s="200" t="s">
        <v>121</v>
      </c>
    </row>
    <row r="69" spans="1:21" ht="29.5" thickBot="1" x14ac:dyDescent="0.4">
      <c r="A69" s="112"/>
      <c r="B69" s="114"/>
      <c r="C69" s="108">
        <v>2009</v>
      </c>
      <c r="D69" s="108">
        <v>2010</v>
      </c>
      <c r="E69" s="108">
        <v>2011</v>
      </c>
      <c r="F69" s="108">
        <v>2012</v>
      </c>
      <c r="G69" s="108">
        <v>2013</v>
      </c>
      <c r="H69" s="108" t="s">
        <v>134</v>
      </c>
      <c r="I69" s="201"/>
      <c r="M69" s="112"/>
      <c r="N69" s="114"/>
      <c r="O69" s="109">
        <v>2009</v>
      </c>
      <c r="P69" s="109">
        <v>2010</v>
      </c>
      <c r="Q69" s="109">
        <v>2011</v>
      </c>
      <c r="R69" s="109">
        <v>2012</v>
      </c>
      <c r="S69" s="109">
        <v>2013</v>
      </c>
      <c r="T69" s="109" t="s">
        <v>134</v>
      </c>
      <c r="U69" s="201"/>
    </row>
    <row r="70" spans="1:21" x14ac:dyDescent="0.35">
      <c r="A70" s="104" t="s">
        <v>146</v>
      </c>
      <c r="B70" s="104" t="s">
        <v>122</v>
      </c>
      <c r="C70" s="104">
        <v>0</v>
      </c>
      <c r="D70" s="104">
        <v>0</v>
      </c>
      <c r="E70" s="105">
        <f>'A.S. 2011'!W65</f>
        <v>10</v>
      </c>
      <c r="F70" s="105">
        <f>'A.S. 2012'!U77</f>
        <v>29</v>
      </c>
      <c r="G70" s="104">
        <f>'A.S. 2013'!X87</f>
        <v>29</v>
      </c>
      <c r="H70" s="104">
        <f>'A.S. 2014(parziali)'!Z85</f>
        <v>28</v>
      </c>
      <c r="I70" s="106">
        <f>SUM(C70:H70)</f>
        <v>96</v>
      </c>
      <c r="M70" s="104" t="s">
        <v>146</v>
      </c>
      <c r="N70" s="104" t="s">
        <v>155</v>
      </c>
      <c r="O70" s="105">
        <f>'A. S. 2009'!X53</f>
        <v>108</v>
      </c>
      <c r="P70" s="105">
        <f>'A.S. 2010'!L53</f>
        <v>135</v>
      </c>
      <c r="Q70" s="105">
        <f>'A.S. 2011'!W61</f>
        <v>155</v>
      </c>
      <c r="R70" s="105">
        <f>'A.S. 2012'!U80</f>
        <v>213</v>
      </c>
      <c r="S70" s="104">
        <f>'A.S. 2013'!X83</f>
        <v>231</v>
      </c>
      <c r="T70" s="104">
        <f>'A.S. 2014(parziali)'!Z83</f>
        <v>203</v>
      </c>
      <c r="U70" s="106">
        <f>SUM(O70:T70)</f>
        <v>1045</v>
      </c>
    </row>
    <row r="71" spans="1:21" x14ac:dyDescent="0.35">
      <c r="B71" s="106" t="s">
        <v>156</v>
      </c>
      <c r="C71" s="107">
        <f>'A. S. 2009'!X54</f>
        <v>34</v>
      </c>
      <c r="D71" s="107">
        <f>'A.S. 2010'!L54</f>
        <v>41</v>
      </c>
      <c r="E71" s="107">
        <f>'A.S. 2011'!W63</f>
        <v>23</v>
      </c>
      <c r="F71" s="107">
        <f>'A.S. 2012'!U75</f>
        <v>8</v>
      </c>
      <c r="G71" s="106">
        <f>'A.S. 2013'!X85</f>
        <v>3</v>
      </c>
      <c r="H71" s="106">
        <f>'A.S. 2014(parziali)'!Z87</f>
        <v>1</v>
      </c>
      <c r="I71" s="106">
        <f>SUM(C71:H71)</f>
        <v>110</v>
      </c>
    </row>
    <row r="72" spans="1:21" x14ac:dyDescent="0.35">
      <c r="B72" s="110" t="s">
        <v>117</v>
      </c>
      <c r="C72" s="110">
        <f t="shared" ref="C72:I72" si="3">SUM(C70:C71)</f>
        <v>34</v>
      </c>
      <c r="D72" s="110">
        <f t="shared" si="3"/>
        <v>41</v>
      </c>
      <c r="E72" s="110">
        <f t="shared" si="3"/>
        <v>33</v>
      </c>
      <c r="F72" s="110">
        <f t="shared" si="3"/>
        <v>37</v>
      </c>
      <c r="G72" s="110">
        <f t="shared" si="3"/>
        <v>32</v>
      </c>
      <c r="H72" s="110">
        <f t="shared" si="3"/>
        <v>29</v>
      </c>
      <c r="I72" s="110">
        <f t="shared" si="3"/>
        <v>206</v>
      </c>
    </row>
  </sheetData>
  <mergeCells count="32">
    <mergeCell ref="M46:M47"/>
    <mergeCell ref="N46:N47"/>
    <mergeCell ref="O46:T46"/>
    <mergeCell ref="U46:U47"/>
    <mergeCell ref="M68:M69"/>
    <mergeCell ref="N68:N69"/>
    <mergeCell ref="O68:T68"/>
    <mergeCell ref="U68:U69"/>
    <mergeCell ref="M1:M2"/>
    <mergeCell ref="N1:N2"/>
    <mergeCell ref="O1:T1"/>
    <mergeCell ref="U1:U2"/>
    <mergeCell ref="M24:M25"/>
    <mergeCell ref="N24:N25"/>
    <mergeCell ref="O24:T24"/>
    <mergeCell ref="U24:U25"/>
    <mergeCell ref="A1:A2"/>
    <mergeCell ref="B1:B2"/>
    <mergeCell ref="C1:H1"/>
    <mergeCell ref="I1:I2"/>
    <mergeCell ref="A24:A25"/>
    <mergeCell ref="B24:B25"/>
    <mergeCell ref="C24:H24"/>
    <mergeCell ref="I24:I25"/>
    <mergeCell ref="A46:A47"/>
    <mergeCell ref="B46:B47"/>
    <mergeCell ref="C46:H46"/>
    <mergeCell ref="I46:I47"/>
    <mergeCell ref="A68:A69"/>
    <mergeCell ref="B68:B69"/>
    <mergeCell ref="C68:H68"/>
    <mergeCell ref="I68:I6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70" zoomScaleNormal="70" workbookViewId="0">
      <selection activeCell="N21" sqref="N21"/>
    </sheetView>
  </sheetViews>
  <sheetFormatPr defaultRowHeight="14.5" x14ac:dyDescent="0.35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A.S. 2014(parziali)</vt:lpstr>
      <vt:lpstr>A.S. 2013</vt:lpstr>
      <vt:lpstr>A.S. 2012</vt:lpstr>
      <vt:lpstr>A.S. 2011</vt:lpstr>
      <vt:lpstr>A.S. 2010</vt:lpstr>
      <vt:lpstr>A. S. 2009</vt:lpstr>
      <vt:lpstr>Analisi laureati (CdS)</vt:lpstr>
      <vt:lpstr>Analisi laureati (Dipartimenti)</vt:lpstr>
      <vt:lpstr>Sintesi ateneo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2015-02-22T20:22:16Z</dcterms:created>
  <dcterms:modified xsi:type="dcterms:W3CDTF">2015-02-23T13:28:28Z</dcterms:modified>
</cp:coreProperties>
</file>