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drawings/drawing6.xml" ContentType="application/vnd.openxmlformats-officedocument.drawing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heckCompatibility="1" defaultThemeVersion="124226"/>
  <bookViews>
    <workbookView xWindow="120" yWindow="180" windowWidth="13275" windowHeight="6885" tabRatio="648"/>
  </bookViews>
  <sheets>
    <sheet name="- &lt; ELENCO - INS con DOC - Ord " sheetId="1" r:id="rId1"/>
    <sheet name="L_IG_sintesi" sheetId="2" r:id="rId2"/>
    <sheet name="L_IM_BA_sintesi" sheetId="3" r:id="rId3"/>
    <sheet name="L_IM_TA_sintesi" sheetId="4" r:id="rId4"/>
    <sheet name="M_IG sintesi" sheetId="6" r:id="rId5"/>
    <sheet name="M_IM_BA sintesi" sheetId="7" r:id="rId6"/>
    <sheet name="M_IM_TA" sheetId="8" r:id="rId7"/>
    <sheet name="Foglio2" sheetId="5" r:id="rId8"/>
  </sheets>
  <externalReferences>
    <externalReference r:id="rId9"/>
  </externalReferences>
  <definedNames>
    <definedName name="_xlnm._FilterDatabase" localSheetId="0" hidden="1">'- &lt; ELENCO - INS con DOC - Ord '!$A$1:$Q$180</definedName>
    <definedName name="_xlnm._FilterDatabase" localSheetId="4" hidden="1">'M_IG sintesi'!$B$5:$M$24</definedName>
    <definedName name="_xlnm._FilterDatabase" localSheetId="5" hidden="1">'M_IM_BA sintesi'!$B$5:$M$24</definedName>
    <definedName name="_xlnm._FilterDatabase" localSheetId="6" hidden="1">M_IM_TA!$B$5:$M$24</definedName>
  </definedNames>
  <calcPr calcId="145621"/>
</workbook>
</file>

<file path=xl/calcChain.xml><?xml version="1.0" encoding="utf-8"?>
<calcChain xmlns="http://schemas.openxmlformats.org/spreadsheetml/2006/main">
  <c r="B7" i="7" l="1"/>
  <c r="B9" i="7"/>
  <c r="R126" i="1"/>
  <c r="C18" i="4"/>
  <c r="C17" i="4"/>
  <c r="D17" i="4"/>
  <c r="D11" i="4"/>
  <c r="D10" i="4"/>
  <c r="D6" i="4"/>
  <c r="C6" i="4"/>
  <c r="B6" i="4"/>
  <c r="B32" i="3"/>
  <c r="B28" i="3"/>
  <c r="E17" i="3"/>
  <c r="D17" i="3"/>
  <c r="E17" i="8"/>
  <c r="C20" i="8"/>
  <c r="C18" i="8"/>
  <c r="C17" i="8"/>
  <c r="B20" i="8"/>
  <c r="B18" i="8"/>
  <c r="B17" i="8"/>
  <c r="E6" i="8"/>
  <c r="D7" i="8"/>
  <c r="D6" i="8"/>
  <c r="C7" i="8"/>
  <c r="C6" i="8"/>
  <c r="B7" i="8"/>
  <c r="B6" i="8"/>
  <c r="F33" i="8" l="1"/>
  <c r="E33" i="8"/>
  <c r="D33" i="8"/>
  <c r="C33" i="8"/>
  <c r="B33" i="8"/>
  <c r="G33" i="8" s="1"/>
  <c r="F32" i="8"/>
  <c r="E32" i="8"/>
  <c r="D32" i="8"/>
  <c r="B32" i="8"/>
  <c r="F31" i="8"/>
  <c r="E31" i="8"/>
  <c r="B31" i="8"/>
  <c r="F30" i="8"/>
  <c r="E30" i="8"/>
  <c r="D30" i="8"/>
  <c r="C30" i="8"/>
  <c r="F29" i="8"/>
  <c r="E29" i="8"/>
  <c r="F28" i="8"/>
  <c r="G22" i="8"/>
  <c r="C32" i="8"/>
  <c r="D31" i="8"/>
  <c r="G20" i="8"/>
  <c r="G19" i="8"/>
  <c r="D29" i="8"/>
  <c r="G18" i="8"/>
  <c r="D28" i="8"/>
  <c r="B28" i="8"/>
  <c r="G11" i="8"/>
  <c r="G10" i="8"/>
  <c r="G9" i="8"/>
  <c r="G8" i="8"/>
  <c r="C29" i="8"/>
  <c r="B29" i="8"/>
  <c r="E28" i="8"/>
  <c r="C28" i="8"/>
  <c r="G6" i="8"/>
  <c r="D20" i="7"/>
  <c r="D18" i="7"/>
  <c r="D17" i="7"/>
  <c r="C21" i="7"/>
  <c r="C20" i="7"/>
  <c r="C18" i="7"/>
  <c r="C17" i="7"/>
  <c r="B19" i="7"/>
  <c r="B18" i="7"/>
  <c r="B17" i="7"/>
  <c r="E6" i="7"/>
  <c r="D6" i="7"/>
  <c r="C9" i="7"/>
  <c r="C7" i="7"/>
  <c r="C6" i="7"/>
  <c r="B6" i="7"/>
  <c r="D37" i="8" l="1"/>
  <c r="G21" i="8"/>
  <c r="G29" i="8"/>
  <c r="G28" i="8"/>
  <c r="B37" i="8"/>
  <c r="G32" i="8"/>
  <c r="G7" i="8"/>
  <c r="G17" i="8"/>
  <c r="C31" i="8"/>
  <c r="G31" i="8" s="1"/>
  <c r="G38" i="8" s="1"/>
  <c r="B30" i="8"/>
  <c r="G30" i="8" s="1"/>
  <c r="B29" i="7"/>
  <c r="F33" i="7"/>
  <c r="E33" i="7"/>
  <c r="D33" i="7"/>
  <c r="C33" i="7"/>
  <c r="B33" i="7"/>
  <c r="F32" i="7"/>
  <c r="E32" i="7"/>
  <c r="D32" i="7"/>
  <c r="C32" i="7"/>
  <c r="B32" i="7"/>
  <c r="F31" i="7"/>
  <c r="E31" i="7"/>
  <c r="D31" i="7"/>
  <c r="C31" i="7"/>
  <c r="B31" i="7"/>
  <c r="F30" i="7"/>
  <c r="E30" i="7"/>
  <c r="D30" i="7"/>
  <c r="C30" i="7"/>
  <c r="B30" i="7"/>
  <c r="F29" i="7"/>
  <c r="E29" i="7"/>
  <c r="D29" i="7"/>
  <c r="F28" i="7"/>
  <c r="E28" i="7"/>
  <c r="G22" i="7"/>
  <c r="G21" i="7"/>
  <c r="G20" i="7"/>
  <c r="G19" i="7"/>
  <c r="G18" i="7"/>
  <c r="G11" i="7"/>
  <c r="G10" i="7"/>
  <c r="G9" i="7"/>
  <c r="G8" i="7"/>
  <c r="C29" i="7"/>
  <c r="C28" i="7"/>
  <c r="D17" i="6"/>
  <c r="B29" i="6"/>
  <c r="D6" i="6"/>
  <c r="C7" i="6"/>
  <c r="C29" i="6" s="1"/>
  <c r="C6" i="6"/>
  <c r="C28" i="6" s="1"/>
  <c r="C37" i="6" s="1"/>
  <c r="B6" i="6"/>
  <c r="B30" i="6" s="1"/>
  <c r="G30" i="6" s="1"/>
  <c r="F33" i="6"/>
  <c r="E33" i="6"/>
  <c r="D33" i="6"/>
  <c r="C33" i="6"/>
  <c r="B33" i="6"/>
  <c r="G33" i="6" s="1"/>
  <c r="F32" i="6"/>
  <c r="E32" i="6"/>
  <c r="D32" i="6"/>
  <c r="C32" i="6"/>
  <c r="B32" i="6"/>
  <c r="F31" i="6"/>
  <c r="E31" i="6"/>
  <c r="D31" i="6"/>
  <c r="C31" i="6"/>
  <c r="B31" i="6"/>
  <c r="F30" i="6"/>
  <c r="E30" i="6"/>
  <c r="D30" i="6"/>
  <c r="C30" i="6"/>
  <c r="F29" i="6"/>
  <c r="E29" i="6"/>
  <c r="D29" i="6"/>
  <c r="F28" i="6"/>
  <c r="E28" i="6"/>
  <c r="G22" i="6"/>
  <c r="G21" i="6"/>
  <c r="G20" i="6"/>
  <c r="G19" i="6"/>
  <c r="G18" i="6"/>
  <c r="G11" i="6"/>
  <c r="G10" i="6"/>
  <c r="G9" i="6"/>
  <c r="C37" i="8" l="1"/>
  <c r="G37" i="8" s="1"/>
  <c r="H38" i="8"/>
  <c r="C37" i="7"/>
  <c r="G33" i="7"/>
  <c r="G30" i="7"/>
  <c r="G31" i="7"/>
  <c r="G38" i="7" s="1"/>
  <c r="G17" i="7"/>
  <c r="D28" i="7"/>
  <c r="D37" i="7" s="1"/>
  <c r="B28" i="7"/>
  <c r="B37" i="7" s="1"/>
  <c r="G32" i="7"/>
  <c r="G29" i="7"/>
  <c r="G7" i="7"/>
  <c r="G6" i="7"/>
  <c r="D28" i="6"/>
  <c r="D37" i="6" s="1"/>
  <c r="G17" i="6"/>
  <c r="G7" i="6"/>
  <c r="G31" i="6"/>
  <c r="G38" i="6" s="1"/>
  <c r="G29" i="6"/>
  <c r="G6" i="6"/>
  <c r="B28" i="6"/>
  <c r="B37" i="6" s="1"/>
  <c r="G8" i="6"/>
  <c r="G32" i="6"/>
  <c r="H37" i="8" l="1"/>
  <c r="D39" i="8"/>
  <c r="C39" i="8"/>
  <c r="B39" i="8"/>
  <c r="G28" i="7"/>
  <c r="H38" i="7" s="1"/>
  <c r="G37" i="7"/>
  <c r="B39" i="7" s="1"/>
  <c r="G37" i="6"/>
  <c r="D39" i="6" s="1"/>
  <c r="G28" i="6"/>
  <c r="H38" i="6" s="1"/>
  <c r="H37" i="7" l="1"/>
  <c r="C39" i="7"/>
  <c r="D39" i="7"/>
  <c r="B39" i="6"/>
  <c r="C39" i="6"/>
  <c r="H37" i="6"/>
  <c r="E39" i="4"/>
  <c r="D39" i="4"/>
  <c r="D40" i="4"/>
  <c r="D44" i="4"/>
  <c r="C44" i="4"/>
  <c r="B44" i="4"/>
  <c r="D43" i="4"/>
  <c r="C43" i="4"/>
  <c r="B43" i="4"/>
  <c r="D42" i="4"/>
  <c r="C42" i="4"/>
  <c r="B42" i="4"/>
  <c r="D41" i="4"/>
  <c r="C41" i="4"/>
  <c r="B40" i="4"/>
  <c r="F39" i="4"/>
  <c r="G33" i="4"/>
  <c r="G32" i="4"/>
  <c r="G31" i="4"/>
  <c r="G29" i="4"/>
  <c r="G22" i="4"/>
  <c r="G21" i="4"/>
  <c r="G20" i="4"/>
  <c r="G19" i="4"/>
  <c r="G18" i="4"/>
  <c r="G11" i="4"/>
  <c r="G10" i="4"/>
  <c r="G9" i="4"/>
  <c r="G7" i="4"/>
  <c r="G42" i="4" l="1"/>
  <c r="G49" i="4" s="1"/>
  <c r="G43" i="4"/>
  <c r="D48" i="4"/>
  <c r="G44" i="4"/>
  <c r="B39" i="4"/>
  <c r="B48" i="4" s="1"/>
  <c r="G17" i="4"/>
  <c r="G28" i="4"/>
  <c r="C39" i="4"/>
  <c r="C48" i="4" s="1"/>
  <c r="G30" i="4"/>
  <c r="C40" i="4"/>
  <c r="G40" i="4" s="1"/>
  <c r="G6" i="4"/>
  <c r="C28" i="3"/>
  <c r="B30" i="3"/>
  <c r="C17" i="3"/>
  <c r="B17" i="3"/>
  <c r="C6" i="3"/>
  <c r="D6" i="3"/>
  <c r="B6" i="3"/>
  <c r="D44" i="3"/>
  <c r="C44" i="3"/>
  <c r="B44" i="3"/>
  <c r="D43" i="3"/>
  <c r="C43" i="3"/>
  <c r="B43" i="3"/>
  <c r="D42" i="3"/>
  <c r="C42" i="3"/>
  <c r="B42" i="3"/>
  <c r="D41" i="3"/>
  <c r="C41" i="3"/>
  <c r="D40" i="3"/>
  <c r="B40" i="3"/>
  <c r="F39" i="3"/>
  <c r="G33" i="3"/>
  <c r="G32" i="3"/>
  <c r="G31" i="3"/>
  <c r="G29" i="3"/>
  <c r="G22" i="3"/>
  <c r="G21" i="3"/>
  <c r="G20" i="3"/>
  <c r="G19" i="3"/>
  <c r="C18" i="3"/>
  <c r="C40" i="3" s="1"/>
  <c r="G11" i="3"/>
  <c r="G10" i="3"/>
  <c r="G9" i="3"/>
  <c r="G7" i="3"/>
  <c r="E39" i="3"/>
  <c r="C28" i="2"/>
  <c r="B28" i="2"/>
  <c r="B30" i="2" s="1"/>
  <c r="D17" i="2"/>
  <c r="C17" i="2"/>
  <c r="B17" i="2"/>
  <c r="E6" i="2"/>
  <c r="E39" i="2" s="1"/>
  <c r="D6" i="2"/>
  <c r="C6" i="2"/>
  <c r="B6" i="2"/>
  <c r="D44" i="2"/>
  <c r="C44" i="2"/>
  <c r="B44" i="2"/>
  <c r="G44" i="2" s="1"/>
  <c r="D43" i="2"/>
  <c r="C43" i="2"/>
  <c r="B43" i="2"/>
  <c r="G43" i="2" s="1"/>
  <c r="C42" i="2"/>
  <c r="B42" i="2"/>
  <c r="D41" i="2"/>
  <c r="D40" i="2"/>
  <c r="F39" i="2"/>
  <c r="G33" i="2"/>
  <c r="G32" i="2"/>
  <c r="G31" i="2"/>
  <c r="D42" i="2"/>
  <c r="C29" i="2"/>
  <c r="G22" i="2"/>
  <c r="G21" i="2"/>
  <c r="G20" i="2"/>
  <c r="C18" i="2"/>
  <c r="G18" i="2" s="1"/>
  <c r="G11" i="2"/>
  <c r="G10" i="2"/>
  <c r="G9" i="2"/>
  <c r="B40" i="2"/>
  <c r="G43" i="3" l="1"/>
  <c r="C40" i="2"/>
  <c r="G40" i="2" s="1"/>
  <c r="G39" i="4"/>
  <c r="H49" i="4" s="1"/>
  <c r="G29" i="2"/>
  <c r="G18" i="3"/>
  <c r="G48" i="4"/>
  <c r="B50" i="4" s="1"/>
  <c r="B41" i="4"/>
  <c r="G41" i="4" s="1"/>
  <c r="G8" i="4"/>
  <c r="G44" i="3"/>
  <c r="G42" i="3"/>
  <c r="G49" i="3" s="1"/>
  <c r="G40" i="3"/>
  <c r="C39" i="3"/>
  <c r="C48" i="3" s="1"/>
  <c r="G6" i="3"/>
  <c r="B8" i="3"/>
  <c r="G8" i="3" s="1"/>
  <c r="D39" i="3"/>
  <c r="D48" i="3" s="1"/>
  <c r="G30" i="3"/>
  <c r="G17" i="3"/>
  <c r="G28" i="3"/>
  <c r="B39" i="3"/>
  <c r="G28" i="2"/>
  <c r="D39" i="2"/>
  <c r="D48" i="2" s="1"/>
  <c r="C39" i="2"/>
  <c r="C48" i="2" s="1"/>
  <c r="G19" i="2"/>
  <c r="B39" i="2"/>
  <c r="B48" i="2" s="1"/>
  <c r="G42" i="2"/>
  <c r="G49" i="2" s="1"/>
  <c r="C41" i="2"/>
  <c r="G30" i="2"/>
  <c r="B8" i="2"/>
  <c r="G6" i="2"/>
  <c r="G17" i="2"/>
  <c r="G7" i="2"/>
  <c r="H48" i="4" l="1"/>
  <c r="D50" i="4"/>
  <c r="C50" i="4"/>
  <c r="B41" i="3"/>
  <c r="G41" i="3" s="1"/>
  <c r="G39" i="3"/>
  <c r="H49" i="3" s="1"/>
  <c r="B48" i="3"/>
  <c r="G39" i="2"/>
  <c r="H49" i="2" s="1"/>
  <c r="G48" i="2"/>
  <c r="D50" i="2" s="1"/>
  <c r="B41" i="2"/>
  <c r="G41" i="2" s="1"/>
  <c r="G8" i="2"/>
  <c r="G48" i="3" l="1"/>
  <c r="B50" i="3" s="1"/>
  <c r="H48" i="2"/>
  <c r="C50" i="2"/>
  <c r="B50" i="2"/>
  <c r="H48" i="3" l="1"/>
  <c r="C50" i="3"/>
  <c r="D50" i="3"/>
</calcChain>
</file>

<file path=xl/sharedStrings.xml><?xml version="1.0" encoding="utf-8"?>
<sst xmlns="http://schemas.openxmlformats.org/spreadsheetml/2006/main" count="2363" uniqueCount="383">
  <si>
    <t>AnnoAccademico</t>
  </si>
  <si>
    <t>STRUCT_rif_ mat</t>
  </si>
  <si>
    <t>UNION</t>
  </si>
  <si>
    <t>SIGLA CdS</t>
  </si>
  <si>
    <t>TipoAttivForm</t>
  </si>
  <si>
    <t>TIPOLOGIA</t>
  </si>
  <si>
    <t>ACCORPAMENTI</t>
  </si>
  <si>
    <t>COGNOME &amp; NOME</t>
  </si>
  <si>
    <t>QUAL</t>
  </si>
  <si>
    <t>ANNO</t>
  </si>
  <si>
    <t>partizione</t>
  </si>
  <si>
    <t>LIG</t>
  </si>
  <si>
    <t>MAT/05</t>
  </si>
  <si>
    <t xml:space="preserve">Analisi matematica   \ 1° Modulo: Analisi matematica   </t>
  </si>
  <si>
    <t>A</t>
  </si>
  <si>
    <t>- C.D.P. -</t>
  </si>
  <si>
    <t xml:space="preserve"> </t>
  </si>
  <si>
    <t>MASIELLO Antonio</t>
  </si>
  <si>
    <t>PO</t>
  </si>
  <si>
    <t>1° Semestre</t>
  </si>
  <si>
    <t>I</t>
  </si>
  <si>
    <t>1° Modulo</t>
  </si>
  <si>
    <t>ING-IND/35</t>
  </si>
  <si>
    <t xml:space="preserve">Economia ed organizzazione aziendale   </t>
  </si>
  <si>
    <t>B</t>
  </si>
  <si>
    <t>GIANNOCCARO Ilaria</t>
  </si>
  <si>
    <t>PA</t>
  </si>
  <si>
    <t>-</t>
  </si>
  <si>
    <t>ING-INF/05</t>
  </si>
  <si>
    <t xml:space="preserve">Fondamenti di informatica   </t>
  </si>
  <si>
    <t>Contratto</t>
  </si>
  <si>
    <t>MANELLI Luciano</t>
  </si>
  <si>
    <t>CONTR</t>
  </si>
  <si>
    <t>MAT/03</t>
  </si>
  <si>
    <t xml:space="preserve">Geometria e algebra   </t>
  </si>
  <si>
    <t>GIORDANO Vincenzo</t>
  </si>
  <si>
    <t>ING-IND/15</t>
  </si>
  <si>
    <t xml:space="preserve">Metodi di rappresentazione tecnica   </t>
  </si>
  <si>
    <t>UVA Antonio Emmanuele</t>
  </si>
  <si>
    <t xml:space="preserve">Analisi matematica   \ 2° Modulo: Analisi matematica   </t>
  </si>
  <si>
    <t>POMPONIO Alessio</t>
  </si>
  <si>
    <t>2° Semestre</t>
  </si>
  <si>
    <t>2° Modulo</t>
  </si>
  <si>
    <t>CHIM/07</t>
  </si>
  <si>
    <t xml:space="preserve">Chimica   </t>
  </si>
  <si>
    <t>Aff.Grat.</t>
  </si>
  <si>
    <t>FERRARO Giovanni</t>
  </si>
  <si>
    <t>FIS/01</t>
  </si>
  <si>
    <t xml:space="preserve">Fisica generale   \ 1° Modulo: Fisica generale   </t>
  </si>
  <si>
    <t>CREANZA Donato</t>
  </si>
  <si>
    <t xml:space="preserve">Fisica generale   \ 2° Modulo: Fisica generale   </t>
  </si>
  <si>
    <t>MAT/08</t>
  </si>
  <si>
    <t xml:space="preserve">Metodi di ottimizzazione   </t>
  </si>
  <si>
    <t>POLITI Tiziano</t>
  </si>
  <si>
    <t>ING-IND/10</t>
  </si>
  <si>
    <t xml:space="preserve">Fisica tecnica e Sistemi energetici \ 1° Modulo: Fisica tecnica   </t>
  </si>
  <si>
    <t>C</t>
  </si>
  <si>
    <t>MARTELLOTTA Francesco</t>
  </si>
  <si>
    <t>ING-IND/11</t>
  </si>
  <si>
    <t>II</t>
  </si>
  <si>
    <t>ING-IND/08</t>
  </si>
  <si>
    <t xml:space="preserve">Fisica tecnica e Sistemi energetici \ 2° Modulo: Sistemi energetici   </t>
  </si>
  <si>
    <t>AMIRANTE Riccardo</t>
  </si>
  <si>
    <t>ICAR/08</t>
  </si>
  <si>
    <t xml:space="preserve">Scienza delle costruzioni e Elementi di meccanica delle macchine \ 1° Modulo: Scienza delle costruzioni   </t>
  </si>
  <si>
    <t>Suppl.</t>
  </si>
  <si>
    <t>TRENTADUE Francesco</t>
  </si>
  <si>
    <t>ING-IND/13</t>
  </si>
  <si>
    <t xml:space="preserve">Scienza delle costruzioni e Elementi di meccanica delle macchine \ 2° Modulo: Elementi di meccanica delle macchine   </t>
  </si>
  <si>
    <t>SORIA Leonardo</t>
  </si>
  <si>
    <t xml:space="preserve">Sistemi economici   </t>
  </si>
  <si>
    <t>COSTANTINO Nicola</t>
  </si>
  <si>
    <t>ING-IND/14</t>
  </si>
  <si>
    <t xml:space="preserve">Elementi di progettazione meccanica   </t>
  </si>
  <si>
    <t>DEMELIO Giuseppe Pompeo</t>
  </si>
  <si>
    <t>ING-IND/06</t>
  </si>
  <si>
    <t xml:space="preserve">Fluidodinamica   </t>
  </si>
  <si>
    <t>PASCAZIO Giuseppe</t>
  </si>
  <si>
    <t>ING-IND/31</t>
  </si>
  <si>
    <t xml:space="preserve">Principi di ingegneria elettrica   </t>
  </si>
  <si>
    <t>AMORUSO Vitantonio</t>
  </si>
  <si>
    <t>ING-IND/16</t>
  </si>
  <si>
    <t xml:space="preserve">Tecnologia meccanica e dei materiali   \ 1° Modulo: Tecnologia dei materiali   </t>
  </si>
  <si>
    <t>CASALINO Giuseppe</t>
  </si>
  <si>
    <t xml:space="preserve">Tecnologia meccanica e dei materiali   \ 2° Modulo: Tecnologia meccanica   </t>
  </si>
  <si>
    <t>PALUMBO Gianfranco Giuseppe</t>
  </si>
  <si>
    <t>ING-IND/17</t>
  </si>
  <si>
    <t xml:space="preserve">Impianti industriali   </t>
  </si>
  <si>
    <t>BENEDETTINI Ornella Giuseppina</t>
  </si>
  <si>
    <t>III</t>
  </si>
  <si>
    <t xml:space="preserve">Progettazione dei processi produttivi e qualità dei processi produttivi   \ 1° Modulo: Progettazione dei processi produttivi   </t>
  </si>
  <si>
    <t>SPINA Roberto</t>
  </si>
  <si>
    <t xml:space="preserve">Progettazione dei processi produttivi e qualità dei processi produttivi   \ 2° Modulo: Qualità dei processi produttivi   </t>
  </si>
  <si>
    <t>DASSISTI Michele</t>
  </si>
  <si>
    <t xml:space="preserve">Gestione dell'impresa e dei progetti   \ 1° Modulo: Gestione dell' impresa   </t>
  </si>
  <si>
    <t>CARBONARA Nunzia</t>
  </si>
  <si>
    <t xml:space="preserve">Gestione dell'impresa e dei progetti   \ 2° Modulo: Gestione dei progetti   </t>
  </si>
  <si>
    <t>ALBINO Vito</t>
  </si>
  <si>
    <t xml:space="preserve">Sicurezza del lavoro   </t>
  </si>
  <si>
    <t>Sicur. imp. Ind. CL Mag. Meccanica</t>
  </si>
  <si>
    <t>IAVAGNILIO Raffaello Pio</t>
  </si>
  <si>
    <t>LIM</t>
  </si>
  <si>
    <t>Analisi matematica   \ 1° Modulo: Analisi matematica   (A-K)</t>
  </si>
  <si>
    <t>SOLIMINI Sergio</t>
  </si>
  <si>
    <t>Analisi matematica   \ 1° Modulo: Analisi matematica   (L-Z)</t>
  </si>
  <si>
    <t>Economia ed organizzazione aziendale   (A-K)</t>
  </si>
  <si>
    <t>MESSENI PETRUZZELLI Antonio</t>
  </si>
  <si>
    <t>Economia ed organizzazione aziendale   (L-Z)</t>
  </si>
  <si>
    <t>LISI Stefano</t>
  </si>
  <si>
    <t>Fondamenti di informatica   (A-K)</t>
  </si>
  <si>
    <t>DI LECCE Vincenzo</t>
  </si>
  <si>
    <t>Fondamenti di informatica   (L-Z)</t>
  </si>
  <si>
    <t>IMPEDOVO Donato</t>
  </si>
  <si>
    <t>Geometria e algebra   (A-K)</t>
  </si>
  <si>
    <t>TERRUSI Antonio</t>
  </si>
  <si>
    <t>Geometria e algebra   (L-Z)</t>
  </si>
  <si>
    <t>AGUGLIA Angela</t>
  </si>
  <si>
    <t>Metodi di rappresentazione tecnica   (A-K)</t>
  </si>
  <si>
    <t>MONNO Giuseppe</t>
  </si>
  <si>
    <t>Metodi di rappresentazione tecnica   (L-Z)</t>
  </si>
  <si>
    <t>Analisi matematica   \ 2° Modulo: Analisi matematica   (A-K)</t>
  </si>
  <si>
    <t>MADDALENA Francesco</t>
  </si>
  <si>
    <t>Analisi matematica   \ 2° Modulo: Analisi matematica   (L-Z)</t>
  </si>
  <si>
    <t>Chimica e Complementi di chimica \ 1° Modulo: Chimica   (A-K)</t>
  </si>
  <si>
    <t>MASTRORILLI Pietro</t>
  </si>
  <si>
    <t>Chimica e Complementi di chimica \ 1° Modulo: Chimica   (L-Z)</t>
  </si>
  <si>
    <t>CELIBERTO Roberto</t>
  </si>
  <si>
    <t>Chimica e Complementi di chimica \ 2° Modulo: Complementi di Chimica   (A-K)</t>
  </si>
  <si>
    <t>Chimica e Complementi di chimica \ 2° Modulo: Complementi di Chimica   (L-Z)</t>
  </si>
  <si>
    <t>Fisica generale   \ 1° Modulo: Fisica generale   (A-K)</t>
  </si>
  <si>
    <t>BERARDI Vincenzo</t>
  </si>
  <si>
    <t>Fisica generale   \ 1° Modulo: Fisica generale   (L-Z)</t>
  </si>
  <si>
    <t>GIGLIETTO Nicola</t>
  </si>
  <si>
    <t>Fisica generale   \ 2° Modulo: Fisica generale   (A-K)</t>
  </si>
  <si>
    <t>Fisica generale   \ 2° Modulo: Fisica generale   (L-Z)</t>
  </si>
  <si>
    <t>Fisica tecnica   (A-K)</t>
  </si>
  <si>
    <t>AYR Ubaldo</t>
  </si>
  <si>
    <t>Fisica tecnica   (L-Z)</t>
  </si>
  <si>
    <t>Fluidodinamica   (A-K)</t>
  </si>
  <si>
    <t>Fluidodinamica   (L-Z)</t>
  </si>
  <si>
    <t>DE TULLIO Marco Donato</t>
  </si>
  <si>
    <t>RIC</t>
  </si>
  <si>
    <t>MAT/07</t>
  </si>
  <si>
    <t>Meccanica razionale   (A-K)</t>
  </si>
  <si>
    <t>FLORIO Giuseppe</t>
  </si>
  <si>
    <t>Meccanica razionale   (L-Z)</t>
  </si>
  <si>
    <t>TATARANNI Assunta</t>
  </si>
  <si>
    <t>Principi di ingegneria elettrica   (A-K)</t>
  </si>
  <si>
    <t>Principi di ingegneria elettrica   (L-Z)</t>
  </si>
  <si>
    <t>VERGURA Silvano</t>
  </si>
  <si>
    <t>Tecnologia generale dei materiali   (A-K)</t>
  </si>
  <si>
    <t>TRICARICO Luigi</t>
  </si>
  <si>
    <t>Tecnologia generale dei materiali   (L-Z)</t>
  </si>
  <si>
    <t>SORGENTE Donato</t>
  </si>
  <si>
    <t>Meccanica applicata alle macchine I   \ 1° Modulo: Meccanica applicata alle macchine I   (A-K)</t>
  </si>
  <si>
    <t>MANGIALARDI Luigi</t>
  </si>
  <si>
    <t>Meccanica applicata alle macchine I   \ 1° Modulo: Meccanica applicata alle macchine I   (L-Z)</t>
  </si>
  <si>
    <t>GENTILE Angelo</t>
  </si>
  <si>
    <t>Meccanica applicata alle macchine I   \ 2° Modulo: Meccanica applicata alle macchine I   (A-K)</t>
  </si>
  <si>
    <t>Meccanica applicata alle macchine I   \ 2° Modulo: Meccanica applicata alle macchine I   (L-Z)</t>
  </si>
  <si>
    <t>Scienza delle costruzioni   \ 1° Modulo: Scienza delle costruzioni   (A-K)</t>
  </si>
  <si>
    <t>DE TOMMASI Domenico</t>
  </si>
  <si>
    <t>Scienza delle costruzioni   \ 1° Modulo: Scienza delle costruzioni   (L-Z)</t>
  </si>
  <si>
    <t>PUGLISI Giuseppe</t>
  </si>
  <si>
    <t>Scienza delle costruzioni   \ 2° Modulo: Scienza delle costruzioni   (A-K)</t>
  </si>
  <si>
    <t>Scienza delle costruzioni   \ 2° Modulo: Scienza delle costruzioni   (L-Z)</t>
  </si>
  <si>
    <t>Tecnologia meccanica I   (A-K)</t>
  </si>
  <si>
    <t>LUDOVICO Antonio Domenico</t>
  </si>
  <si>
    <t>Tecnologia meccanica I   (L-Z)</t>
  </si>
  <si>
    <t>CAMPANELLI Sabina Luisa</t>
  </si>
  <si>
    <t>Meccanica dei materiali e Progettazione meccanica I \ 1° Modulo: Meccanica dei materiali   (A-K)</t>
  </si>
  <si>
    <t>TRENTADUE Bartolomeo</t>
  </si>
  <si>
    <t>Meccanica dei materiali e Progettazione meccanica I \ 1° Modulo: Meccanica dei materiali   (L-Z)</t>
  </si>
  <si>
    <t>LAMBERTI Luciano</t>
  </si>
  <si>
    <t>Meccanica dei materiali e Progettazione meccanica I \ 2° Modulo: Progettazione meccanica I   (A-K)</t>
  </si>
  <si>
    <t>Meccanica dei materiali e Progettazione meccanica I \ 2° Modulo: Progettazione meccanica I   (L-Z)</t>
  </si>
  <si>
    <t>Sistemi energetici I e Macchine a fluido I \ 1° Modulo: Sistemi energetici I   (A-K)</t>
  </si>
  <si>
    <t>3° LIM (L-Z)</t>
  </si>
  <si>
    <t>DE PALMA Pietro</t>
  </si>
  <si>
    <t>Sistemi energetici I e Macchine a fluido I \ 1° Modulo: Sistemi energetici I   (L-Z)</t>
  </si>
  <si>
    <t>Acc. (C.D.P.)</t>
  </si>
  <si>
    <t>3° LIM (A-K) (CDP)</t>
  </si>
  <si>
    <t>Sistemi energetici I e Macchine a fluido I \ 2° Modulo: Macchine a fluido I   (A-K)</t>
  </si>
  <si>
    <t>corso (L-Z)</t>
  </si>
  <si>
    <t>NAPOLITANO Michele</t>
  </si>
  <si>
    <t>Sistemi energetici I e Macchine a fluido I \ 2° Modulo: Macchine a fluido I   (L-Z)</t>
  </si>
  <si>
    <t>corso (A-K) CDP</t>
  </si>
  <si>
    <t>Impianti meccanici I   (A-K)</t>
  </si>
  <si>
    <t>Impianti meccanici I   (L-Z)</t>
  </si>
  <si>
    <t>DIGIESI Salvatore</t>
  </si>
  <si>
    <t>ING-IND/12</t>
  </si>
  <si>
    <t>Misure meccaniche e termiche   (A-K)</t>
  </si>
  <si>
    <t>VACCA Gaetano</t>
  </si>
  <si>
    <t>Misure meccaniche e termiche   (L-Z)</t>
  </si>
  <si>
    <t>3° LIM (CDP)</t>
  </si>
  <si>
    <t>LIM_TA</t>
  </si>
  <si>
    <t xml:space="preserve">  CdL Ing. Elettronica e delle Telecomunicazioni (Taranto) e CdL Ing. Civ. e Amb. (Taranto)</t>
  </si>
  <si>
    <t>GRECO Carlo</t>
  </si>
  <si>
    <t xml:space="preserve"> CdL Ing. Elettronica e delle Telecomunicazioni (Taranto) e CdL Ing. Civ. e Amb. (Taranto)</t>
  </si>
  <si>
    <t xml:space="preserve">  CdL Ing. Elettronica e delle Telecomunicazioni (Taranto)</t>
  </si>
  <si>
    <t>SCOZZI Barbara</t>
  </si>
  <si>
    <t xml:space="preserve">  Elet. e Telec. - Civ. e Amb. (TA)</t>
  </si>
  <si>
    <t>BERARDI Marco</t>
  </si>
  <si>
    <t>- C.D.P. Acc. -</t>
  </si>
  <si>
    <t>CdL Ing. Civile . e Ambientale (Taranto)</t>
  </si>
  <si>
    <t>ROMANAZZI Giuseppe</t>
  </si>
  <si>
    <t xml:space="preserve">  CdL Ing. Elett. e delle Tel. (TA)</t>
  </si>
  <si>
    <t>CALIANDRO Rocco</t>
  </si>
  <si>
    <t>CdL Elettronica e delle Telecomunicazioni (TA)</t>
  </si>
  <si>
    <t>BEVILACQUA Vitoantonio</t>
  </si>
  <si>
    <t>L-LIN/12</t>
  </si>
  <si>
    <t xml:space="preserve">Inglese I   </t>
  </si>
  <si>
    <t>F</t>
  </si>
  <si>
    <t>CL Ing. Civile e Amb. TARANTO</t>
  </si>
  <si>
    <t>SPINELLI Laura Chiara</t>
  </si>
  <si>
    <t xml:space="preserve">Meccanica razionale   </t>
  </si>
  <si>
    <t xml:space="preserve"> 2° LIM_TA e CdL Ing. Civile e Ambientale (Taranto)</t>
  </si>
  <si>
    <t>VITIELLO Maria</t>
  </si>
  <si>
    <t xml:space="preserve">Complementi di matematica   </t>
  </si>
  <si>
    <t>VANNELLA Giuseppina</t>
  </si>
  <si>
    <t>ING-IND/22</t>
  </si>
  <si>
    <t xml:space="preserve">Materiali e Tecnologia meccanica   \ 1° Modulo: Scienza dei materiali   </t>
  </si>
  <si>
    <t>NOTARNICOLA Michele</t>
  </si>
  <si>
    <t xml:space="preserve">Materiali e Tecnologia meccanica   \ 2° Modulo: Tecnologia meccanica I   </t>
  </si>
  <si>
    <t>Acc. (Contr.)</t>
  </si>
  <si>
    <t xml:space="preserve"> Fond. di teoria dei circuiti del CdL Ing. Elettronica e delle Telecomunicazioni (Taranto)</t>
  </si>
  <si>
    <t>DE SCISCIOLO Graziano</t>
  </si>
  <si>
    <t xml:space="preserve">Fisica tecnica   </t>
  </si>
  <si>
    <t>STEFANIZZI Pietro</t>
  </si>
  <si>
    <t xml:space="preserve">Meccanica applicata alle macchine I   \ 1° Modulo: Meccanica applicata alle macchine I   </t>
  </si>
  <si>
    <t>BOTTIGLIONE Francesco</t>
  </si>
  <si>
    <t xml:space="preserve">Meccanica applicata alle macchine I   \ 2° Modulo: Meccanica applicata alle macchine I   </t>
  </si>
  <si>
    <t>CARBONE Giuseppe</t>
  </si>
  <si>
    <t xml:space="preserve"> 1° LIM_TA e CdL Ing. Civile e Ambientale (Taranto)</t>
  </si>
  <si>
    <t xml:space="preserve">Scienza delle costruzioni   </t>
  </si>
  <si>
    <t>CARAMIA Gianluca</t>
  </si>
  <si>
    <t xml:space="preserve">Meccanica dei materiali e Progettazione meccanica I \ 1° Modulo: Meccanica dei materiali   </t>
  </si>
  <si>
    <t>CIAVARELLA Michele</t>
  </si>
  <si>
    <t xml:space="preserve">Meccanica dei materiali e Progettazione meccanica I \ 2° Modulo: Progettazione meccanica I   </t>
  </si>
  <si>
    <t xml:space="preserve">Sistemi energetici I e Macchine a fluido I \ 1° Modulo: Sistemi energetici I   </t>
  </si>
  <si>
    <t>LIPPOLIS Antonio Donato</t>
  </si>
  <si>
    <t xml:space="preserve">Sistemi energetici I e Macchine a fluido I \ 2° Modulo: Macchine a fluido I   </t>
  </si>
  <si>
    <t>ORESTA Paolo</t>
  </si>
  <si>
    <t>ING-INF/07</t>
  </si>
  <si>
    <t xml:space="preserve">Fondamenti della Misurazione e Metrologia   </t>
  </si>
  <si>
    <t>ANDRIA Gregorio</t>
  </si>
  <si>
    <t xml:space="preserve">Impianti meccanici I   </t>
  </si>
  <si>
    <t>RUSSOMANNO Roberto</t>
  </si>
  <si>
    <t>MIG</t>
  </si>
  <si>
    <t>ING-INF/04</t>
  </si>
  <si>
    <t xml:space="preserve">Analisi dei sistemi   </t>
  </si>
  <si>
    <t>DOTOLI Mariagrazia</t>
  </si>
  <si>
    <t xml:space="preserve">Controllo di gestione   </t>
  </si>
  <si>
    <t>GARAVELLI Achille Claudio</t>
  </si>
  <si>
    <t xml:space="preserve">Marketing e modelli di e-business   \ 1° Modulo: Marketing   </t>
  </si>
  <si>
    <t>GORGOGLIONE Michele</t>
  </si>
  <si>
    <t xml:space="preserve">Marketing e modelli di e-business   \ 2° Modulo: Modelli di e-business   </t>
  </si>
  <si>
    <t xml:space="preserve">Modellazione dei sistemi produttivi   </t>
  </si>
  <si>
    <t xml:space="preserve"> Sist. Int. di Prod. 2° MIG</t>
  </si>
  <si>
    <t xml:space="preserve">Sistemi informativi   \ 1° Modulo: Sistemi informativi   </t>
  </si>
  <si>
    <t>DI SCIASCIO Eugenio</t>
  </si>
  <si>
    <t xml:space="preserve">Sistemi informativi   \ 2° Modulo: Sistemi informativi   </t>
  </si>
  <si>
    <t>LOSETO Giuseppe</t>
  </si>
  <si>
    <t xml:space="preserve">Business Process Management   </t>
  </si>
  <si>
    <t xml:space="preserve">Finanza e Business Planning   \ 1° Modulo: Finanza   </t>
  </si>
  <si>
    <t xml:space="preserve">Finanza e Business Planning   \ 2° Modulo: Business planning   </t>
  </si>
  <si>
    <t xml:space="preserve">Gestione della Supply Chain   </t>
  </si>
  <si>
    <t xml:space="preserve">Industrializzazione rapida   </t>
  </si>
  <si>
    <t>GALANTUCCI Luigi Maria</t>
  </si>
  <si>
    <t xml:space="preserve">Miglioramento continuo di processi sostenibili   \ 1° Modulo: Miglioramento continuo di processi sostenibili   </t>
  </si>
  <si>
    <t xml:space="preserve">Miglioramento continuo di processi sostenibili   \ 2° Modulo: Miglioramento continuo di processi sostenibili   </t>
  </si>
  <si>
    <t xml:space="preserve">Strategia e organizzazione aziendale   </t>
  </si>
  <si>
    <t xml:space="preserve">Tecnologie di assemblaggio e disassemblaggio   </t>
  </si>
  <si>
    <t>PERCOCO Gianluca</t>
  </si>
  <si>
    <t xml:space="preserve">Economia e gestione dell'innovazione   </t>
  </si>
  <si>
    <t xml:space="preserve">Gestione della produzione industriale   \ 1° Modulo: Gestione della produzione industriale   </t>
  </si>
  <si>
    <t>MUMMOLO Giovanni</t>
  </si>
  <si>
    <t>PONTRANDOLFO Pierpaolo</t>
  </si>
  <si>
    <t xml:space="preserve">Sistemi integrati di produzione   </t>
  </si>
  <si>
    <t>Mod. dei Sist. Produt. 1° MIG (CDP)</t>
  </si>
  <si>
    <t xml:space="preserve">Gestione della produzione industriale   \ 2° Modulo: Gestione della produzione industriale   </t>
  </si>
  <si>
    <t>MOSSA Giorgio</t>
  </si>
  <si>
    <t>§</t>
  </si>
  <si>
    <t xml:space="preserve">Inglese II   </t>
  </si>
  <si>
    <t>Acc. (Aff.Grat.)</t>
  </si>
  <si>
    <t xml:space="preserve"> 1° Mag. Meccanica</t>
  </si>
  <si>
    <t>MIM</t>
  </si>
  <si>
    <t xml:space="preserve">Azionamenti a fluido   </t>
  </si>
  <si>
    <t xml:space="preserve">Fluidodinamica delle macchine   </t>
  </si>
  <si>
    <t xml:space="preserve">Gasdinamica e propulsione   </t>
  </si>
  <si>
    <t xml:space="preserve">Macchine a fluido II e Sistemi energetici II \ 1° Modulo: Macchine a fluido II   </t>
  </si>
  <si>
    <t>ING-IND/09</t>
  </si>
  <si>
    <t xml:space="preserve">Macchine a fluido II e Sistemi energetici II \ 2° Modulo: Sistemi energetici II   </t>
  </si>
  <si>
    <t>FORTUNATO Bernardo</t>
  </si>
  <si>
    <t>ING-IND/32</t>
  </si>
  <si>
    <t xml:space="preserve">Macchine ed azionamenti elettrici   </t>
  </si>
  <si>
    <t>DELL'AQUILA Antonio</t>
  </si>
  <si>
    <t xml:space="preserve">Meccanica applicata alle macchine II   </t>
  </si>
  <si>
    <t xml:space="preserve">Produzione assistita dal calcolatore   </t>
  </si>
  <si>
    <t xml:space="preserve">Regolazione e controllo degli impianti   </t>
  </si>
  <si>
    <t xml:space="preserve">Analytical Dynamics   </t>
  </si>
  <si>
    <t xml:space="preserve">Dinamica e simulazione di aeromobili   </t>
  </si>
  <si>
    <t xml:space="preserve"> 2° Mag. Gestionale</t>
  </si>
  <si>
    <t xml:space="preserve">Optimization methods   </t>
  </si>
  <si>
    <t>AFFERRANTE Luciano</t>
  </si>
  <si>
    <t xml:space="preserve">Progettazione meccanica II e Costruzione di macchine \ 1° Modulo: Progettazione meccanica II   </t>
  </si>
  <si>
    <t>GALIETTI Umberto</t>
  </si>
  <si>
    <t xml:space="preserve">Progettazione meccanica II e Costruzione di macchine \ 2° Modulo: Costruzione di macchine   </t>
  </si>
  <si>
    <t xml:space="preserve">Simulazione e prototipazione virtuale   </t>
  </si>
  <si>
    <t>FIORENTINO Michele</t>
  </si>
  <si>
    <t xml:space="preserve">Tecnologia meccanica II   </t>
  </si>
  <si>
    <t xml:space="preserve">Vibrating mechanical systems   </t>
  </si>
  <si>
    <t xml:space="preserve">Dinamica e controllo delle macchine   </t>
  </si>
  <si>
    <t>DAMBROSIO Lorenzo</t>
  </si>
  <si>
    <t xml:space="preserve">Impianti meccanici II   </t>
  </si>
  <si>
    <t xml:space="preserve">Meccanica del veicolo   </t>
  </si>
  <si>
    <t xml:space="preserve">Motori a combustione interna   </t>
  </si>
  <si>
    <t>CAMPOREALE Sergio Mario</t>
  </si>
  <si>
    <t xml:space="preserve">Sperimentazione e Progettazione con materiali innovativi   \ 1° Modulo: Meccanica sperimentale   </t>
  </si>
  <si>
    <t>CASAVOLA Caterina</t>
  </si>
  <si>
    <t xml:space="preserve">Sperimentazione e Progettazione con materiali innovativi   \ 2° Modulo: Progettazione con materiali innovativi   </t>
  </si>
  <si>
    <t xml:space="preserve">Tecnologie speciali e Tecnologia delle giunzioni   \ 1° Modulo: Tecnologie speciali   </t>
  </si>
  <si>
    <t xml:space="preserve">Tecnologie speciali e Tecnologia delle giunzioni   \ 2° Modulo: Tecnologia delle giunzioni   </t>
  </si>
  <si>
    <t>DE FILIPPIS Luigi Alberto Ciro</t>
  </si>
  <si>
    <t xml:space="preserve">Progettazione assistita di strutture meccaniche   </t>
  </si>
  <si>
    <t xml:space="preserve">Qualità delle lavorazioni meccaniche   </t>
  </si>
  <si>
    <t xml:space="preserve">Sicurezza degli impianti industriali   </t>
  </si>
  <si>
    <t xml:space="preserve"> Sicurezza del lavoro CL Gestionale (CDP)</t>
  </si>
  <si>
    <t xml:space="preserve">Tecnologie per le energie rinnovabili e Central termiche   \ 1° Modulo: Tecnologie per le energie rinnovabili   </t>
  </si>
  <si>
    <t xml:space="preserve">Tecnologie per le energie rinnovabili e Central termiche   \ 2° Modulo: Centrali termiche   </t>
  </si>
  <si>
    <t>MIM_TA</t>
  </si>
  <si>
    <t>MANTRIOTA Giacomo</t>
  </si>
  <si>
    <t xml:space="preserve">Misure meccaniche e termiche II   </t>
  </si>
  <si>
    <t xml:space="preserve">Progettazione meccanica funzionale   </t>
  </si>
  <si>
    <t>LOPEZ Anna</t>
  </si>
  <si>
    <t xml:space="preserve">Progettazione meccanica II e Meccanica sperimentale \ 1° Modulo: Progettazione meccanica II   </t>
  </si>
  <si>
    <t xml:space="preserve">Progettazione meccanica II e Meccanica sperimentale \ 2° Modulo: Meccanica sperimentale   </t>
  </si>
  <si>
    <t>PAPPALETTERE Carmine</t>
  </si>
  <si>
    <t xml:space="preserve">Gestione aziendale   </t>
  </si>
  <si>
    <t>BOENZI Francesco</t>
  </si>
  <si>
    <t xml:space="preserve">Oleodinamica e pneumatica   </t>
  </si>
  <si>
    <t>ING-IND/33</t>
  </si>
  <si>
    <t xml:space="preserve">Sistemi elettrici per l'energia   \ 1° Modulo: Sistemi elettrici per l'energia   </t>
  </si>
  <si>
    <t>DE TUGLIE Enrico Elio</t>
  </si>
  <si>
    <t xml:space="preserve">Sistemi elettrici per l'energia   \ 2° Modulo: Sistemi elettrici per l'energia   </t>
  </si>
  <si>
    <t>BRUNO Sergio</t>
  </si>
  <si>
    <t>SSD INS</t>
  </si>
  <si>
    <t>DISCIPLINA</t>
  </si>
  <si>
    <t>CFU INS</t>
  </si>
  <si>
    <t>CFU MODULO</t>
  </si>
  <si>
    <t>SSD DOCENTE</t>
  </si>
  <si>
    <t>SEM</t>
  </si>
  <si>
    <t xml:space="preserve">Laurea Magistrale in Ingegneria MECCANICA - Classe LM-33 - insegnamenti erogati a Taranto </t>
  </si>
  <si>
    <t xml:space="preserve">Laurea Magistrale in Ingegneria MECCANICA - Classe LM-33 - insegnamenti erogati a Bari  </t>
  </si>
  <si>
    <t xml:space="preserve">Laurea Magistrale in Ingegneria GESTIONALE - Classe LM-31 </t>
  </si>
  <si>
    <t>Laurea in Ingegneria MECCANICA - Classe L-9 - insegnamenti erogati a Taranto</t>
  </si>
  <si>
    <t>Laurea in Ingegneria MECCANICA - Classe L-9 - insegnamenti erogati a Bari</t>
  </si>
  <si>
    <t xml:space="preserve">Laurea in Ingegneria GESTIONALE - Classe L-9 </t>
  </si>
  <si>
    <t>DOCENZA IN CFU</t>
  </si>
  <si>
    <t>I anno</t>
  </si>
  <si>
    <t>RU</t>
  </si>
  <si>
    <t>Contratti</t>
  </si>
  <si>
    <t>Altro</t>
  </si>
  <si>
    <t>TOTALI</t>
  </si>
  <si>
    <t>Totali</t>
  </si>
  <si>
    <t>CDP</t>
  </si>
  <si>
    <t>CDA</t>
  </si>
  <si>
    <t>Supplenze</t>
  </si>
  <si>
    <t>Mutuati</t>
  </si>
  <si>
    <t>Accorp.</t>
  </si>
  <si>
    <t>II anno</t>
  </si>
  <si>
    <t>III anno</t>
  </si>
  <si>
    <t>TOT</t>
  </si>
  <si>
    <t>TOT %</t>
  </si>
  <si>
    <t>Car. Did.</t>
  </si>
  <si>
    <t>Suppl&amp;contr</t>
  </si>
  <si>
    <t>Car. Did. %</t>
  </si>
  <si>
    <t>CORSO DI LAUREA IN INGEGNERIA GESTIONALE</t>
  </si>
  <si>
    <t>CORSO DI LAUREA IN INGEGNERIA MECCANICA BARI</t>
  </si>
  <si>
    <t>CORSO DI LAUREA IN INGEGNERIA MECCANICA TARANTO</t>
  </si>
  <si>
    <t>CORSO DI LAUREA MAGISTRALE IN INGEGNERIA GESTIONALE</t>
  </si>
  <si>
    <t>CORSO DI LAUREA MAGISTRALE IN INGEGNERIA MECCANICA BARI</t>
  </si>
  <si>
    <t>CORSO DI LAUREA MAGISTRALE IN INGEGNERIA MECCANICA TARANTO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</si>
</sst>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 x14ac:knownFonts="1">
    <font>
      <sz val="10"/>
      <color indexed="8"/>
      <name val="Arial"/>
    </font>
    <font>
      <sz val="11"/>
      <color theme="1"/>
      <name val="Calibri"/>
      <family val="2"/>
      <scheme val="minor"/>
    </font>
    <font>
      <i/>
      <sz val="12"/>
      <color indexed="18"/>
      <name val="Times New Roman"/>
    </font>
    <font>
      <sz val="8"/>
      <color indexed="8"/>
      <name val="Arial"/>
    </font>
    <font>
      <sz val="8"/>
      <color indexed="8"/>
      <name val="Arial"/>
    </font>
    <font>
      <sz val="7"/>
      <color indexed="8"/>
      <name val="Arial"/>
    </font>
    <font>
      <sz val="9"/>
      <color indexed="8"/>
      <name val="Arial"/>
    </font>
    <font>
      <sz val="7"/>
      <color indexed="8"/>
      <name val="Arial"/>
    </font>
    <font>
      <sz val="8"/>
      <color indexed="8"/>
      <name val="Arial"/>
    </font>
    <font>
      <sz val="8"/>
      <name val="Arial"/>
    </font>
    <font>
      <sz val="16"/>
      <color theme="1"/>
      <name val="Arial"/>
      <family val="2"/>
    </font>
    <font>
      <sz val="18"/>
      <color theme="1"/>
      <name val="Arial"/>
      <family val="2"/>
    </font>
    <font>
      <sz val="12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</font>
    <font>
      <sz val="11"/>
      <color rgb="FF9C0006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8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7CE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3">
    <xf numFmtId="0" fontId="0" fillId="0" borderId="0"/>
    <xf numFmtId="0" fontId="1" fillId="0" borderId="0"/>
    <xf numFmtId="0" fontId="18" fillId="4" borderId="0" applyNumberFormat="0" applyBorder="0" applyAlignment="0" applyProtection="0"/>
  </cellStyleXfs>
  <cellXfs count="75">
    <xf numFmtId="0" fontId="0" fillId="0" borderId="0" xfId="0"/>
    <xf numFmtId="0" fontId="0" fillId="0" borderId="0" xfId="0" applyFill="1" applyAlignment="1">
      <alignment horizontal="left"/>
    </xf>
    <xf numFmtId="0" fontId="2" fillId="0" borderId="0" xfId="0" applyFont="1" applyFill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0" fillId="2" borderId="0" xfId="0" applyFill="1" applyAlignment="1">
      <alignment horizontal="left"/>
    </xf>
    <xf numFmtId="0" fontId="11" fillId="0" borderId="0" xfId="0" applyFont="1" applyAlignment="1"/>
    <xf numFmtId="0" fontId="10" fillId="0" borderId="0" xfId="0" applyFont="1" applyAlignment="1"/>
    <xf numFmtId="0" fontId="10" fillId="0" borderId="0" xfId="0" applyFont="1"/>
    <xf numFmtId="0" fontId="12" fillId="0" borderId="0" xfId="0" applyFont="1"/>
    <xf numFmtId="0" fontId="13" fillId="0" borderId="0" xfId="0" applyFont="1" applyFill="1" applyBorder="1"/>
    <xf numFmtId="0" fontId="13" fillId="0" borderId="0" xfId="0" applyFont="1" applyFill="1"/>
    <xf numFmtId="0" fontId="14" fillId="0" borderId="0" xfId="0" applyFont="1" applyFill="1"/>
    <xf numFmtId="0" fontId="13" fillId="3" borderId="2" xfId="0" applyFont="1" applyFill="1" applyBorder="1" applyAlignment="1">
      <alignment horizontal="center" wrapText="1"/>
    </xf>
    <xf numFmtId="0" fontId="15" fillId="0" borderId="0" xfId="0" applyFont="1" applyBorder="1" applyAlignment="1">
      <alignment horizontal="center" wrapText="1"/>
    </xf>
    <xf numFmtId="0" fontId="1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0" fontId="17" fillId="3" borderId="3" xfId="0" applyFont="1" applyFill="1" applyBorder="1" applyAlignment="1">
      <alignment horizontal="center"/>
    </xf>
    <xf numFmtId="0" fontId="13" fillId="3" borderId="3" xfId="0" applyFont="1" applyFill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wrapText="1"/>
    </xf>
    <xf numFmtId="0" fontId="13" fillId="0" borderId="0" xfId="0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13" fillId="0" borderId="0" xfId="0" applyFont="1" applyFill="1" applyBorder="1" applyAlignment="1">
      <alignment horizont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0" borderId="0" xfId="0" applyFont="1" applyAlignment="1">
      <alignment wrapText="1"/>
    </xf>
    <xf numFmtId="10" fontId="13" fillId="3" borderId="2" xfId="0" applyNumberFormat="1" applyFont="1" applyFill="1" applyBorder="1" applyAlignment="1">
      <alignment horizontal="center"/>
    </xf>
    <xf numFmtId="0" fontId="13" fillId="3" borderId="4" xfId="0" applyFont="1" applyFill="1" applyBorder="1" applyAlignment="1"/>
    <xf numFmtId="0" fontId="13" fillId="3" borderId="5" xfId="0" applyFont="1" applyFill="1" applyBorder="1" applyAlignment="1"/>
    <xf numFmtId="0" fontId="13" fillId="3" borderId="3" xfId="0" applyFont="1" applyFill="1" applyBorder="1" applyAlignment="1"/>
    <xf numFmtId="10" fontId="13" fillId="3" borderId="5" xfId="0" applyNumberFormat="1" applyFont="1" applyFill="1" applyBorder="1" applyAlignment="1"/>
    <xf numFmtId="0" fontId="11" fillId="0" borderId="0" xfId="1" applyFont="1" applyAlignment="1"/>
    <xf numFmtId="0" fontId="11" fillId="0" borderId="0" xfId="1" applyFont="1"/>
    <xf numFmtId="0" fontId="10" fillId="0" borderId="0" xfId="1" applyFont="1" applyAlignment="1"/>
    <xf numFmtId="0" fontId="10" fillId="0" borderId="0" xfId="1" applyFont="1"/>
    <xf numFmtId="0" fontId="12" fillId="0" borderId="0" xfId="1" applyFont="1"/>
    <xf numFmtId="0" fontId="13" fillId="0" borderId="0" xfId="1" applyFont="1" applyFill="1" applyBorder="1"/>
    <xf numFmtId="0" fontId="13" fillId="0" borderId="0" xfId="1" applyFont="1" applyFill="1"/>
    <xf numFmtId="0" fontId="14" fillId="0" borderId="0" xfId="1" applyFont="1" applyFill="1"/>
    <xf numFmtId="0" fontId="13" fillId="3" borderId="2" xfId="1" applyFont="1" applyFill="1" applyBorder="1" applyAlignment="1">
      <alignment horizontal="center" wrapText="1"/>
    </xf>
    <xf numFmtId="0" fontId="15" fillId="0" borderId="0" xfId="1" applyFont="1" applyBorder="1" applyAlignment="1">
      <alignment horizontal="center" wrapText="1"/>
    </xf>
    <xf numFmtId="0" fontId="16" fillId="0" borderId="0" xfId="1" applyFont="1" applyBorder="1" applyAlignment="1">
      <alignment horizontal="center"/>
    </xf>
    <xf numFmtId="0" fontId="15" fillId="0" borderId="0" xfId="1" applyFont="1" applyBorder="1" applyAlignment="1">
      <alignment horizontal="center"/>
    </xf>
    <xf numFmtId="0" fontId="14" fillId="0" borderId="0" xfId="1" applyFont="1"/>
    <xf numFmtId="0" fontId="13" fillId="3" borderId="2" xfId="1" applyFont="1" applyFill="1" applyBorder="1" applyAlignment="1">
      <alignment horizontal="center"/>
    </xf>
    <xf numFmtId="0" fontId="17" fillId="3" borderId="3" xfId="1" applyFont="1" applyFill="1" applyBorder="1" applyAlignment="1">
      <alignment horizontal="center"/>
    </xf>
    <xf numFmtId="0" fontId="14" fillId="5" borderId="0" xfId="1" applyFont="1" applyFill="1"/>
    <xf numFmtId="0" fontId="13" fillId="3" borderId="3" xfId="1" applyFont="1" applyFill="1" applyBorder="1" applyAlignment="1">
      <alignment horizontal="center"/>
    </xf>
    <xf numFmtId="0" fontId="17" fillId="3" borderId="2" xfId="1" applyFont="1" applyFill="1" applyBorder="1" applyAlignment="1">
      <alignment horizontal="center"/>
    </xf>
    <xf numFmtId="0" fontId="14" fillId="0" borderId="0" xfId="1" applyFont="1" applyAlignment="1">
      <alignment wrapText="1"/>
    </xf>
    <xf numFmtId="0" fontId="10" fillId="0" borderId="0" xfId="1" applyFont="1" applyAlignment="1">
      <alignment horizontal="center"/>
    </xf>
    <xf numFmtId="0" fontId="13" fillId="0" borderId="0" xfId="1" applyFont="1" applyFill="1" applyBorder="1" applyAlignment="1">
      <alignment horizontal="center" wrapText="1"/>
    </xf>
    <xf numFmtId="0" fontId="13" fillId="0" borderId="0" xfId="1" applyFont="1" applyFill="1" applyBorder="1" applyAlignment="1">
      <alignment horizontal="center"/>
    </xf>
    <xf numFmtId="0" fontId="13" fillId="0" borderId="0" xfId="1" applyFont="1" applyAlignment="1">
      <alignment horizontal="center" wrapText="1"/>
    </xf>
    <xf numFmtId="0" fontId="13" fillId="0" borderId="0" xfId="1" applyFont="1" applyAlignment="1">
      <alignment horizontal="center"/>
    </xf>
    <xf numFmtId="0" fontId="13" fillId="0" borderId="0" xfId="1" applyFont="1"/>
    <xf numFmtId="0" fontId="13" fillId="0" borderId="0" xfId="1" applyFont="1" applyAlignment="1">
      <alignment wrapText="1"/>
    </xf>
    <xf numFmtId="10" fontId="13" fillId="3" borderId="2" xfId="1" applyNumberFormat="1" applyFont="1" applyFill="1" applyBorder="1" applyAlignment="1">
      <alignment horizontal="center"/>
    </xf>
    <xf numFmtId="0" fontId="13" fillId="3" borderId="4" xfId="1" applyFont="1" applyFill="1" applyBorder="1" applyAlignment="1"/>
    <xf numFmtId="0" fontId="13" fillId="3" borderId="5" xfId="1" applyFont="1" applyFill="1" applyBorder="1" applyAlignment="1"/>
    <xf numFmtId="0" fontId="13" fillId="3" borderId="3" xfId="1" applyFont="1" applyFill="1" applyBorder="1" applyAlignment="1"/>
    <xf numFmtId="10" fontId="13" fillId="3" borderId="5" xfId="1" applyNumberFormat="1" applyFont="1" applyFill="1" applyBorder="1" applyAlignment="1"/>
    <xf numFmtId="0" fontId="10" fillId="0" borderId="0" xfId="0" applyFont="1" applyAlignment="1"/>
    <xf numFmtId="0" fontId="10" fillId="0" borderId="0" xfId="0" applyFont="1" applyBorder="1" applyAlignment="1">
      <alignment horizontal="center"/>
    </xf>
    <xf numFmtId="0" fontId="11" fillId="0" borderId="0" xfId="1" applyFont="1" applyAlignment="1"/>
    <xf numFmtId="0" fontId="1" fillId="0" borderId="0" xfId="1" applyAlignment="1"/>
    <xf numFmtId="0" fontId="10" fillId="0" borderId="0" xfId="1" applyFont="1" applyBorder="1" applyAlignment="1">
      <alignment horizontal="center"/>
    </xf>
  </cellXfs>
  <cellStyles count="3">
    <cellStyle name="Normale" xfId="0" builtinId="0"/>
    <cellStyle name="Normale 2" xfId="1"/>
    <cellStyle name="Valore non valido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Carichi didattici vs Supplenze&amp;Contratti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0.12237586605668703"/>
                  <c:y val="0.154704816827474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L_IG_sintesi!$A$48:$A$49</c:f>
              <c:strCache>
                <c:ptCount val="2"/>
                <c:pt idx="0">
                  <c:v>Car. Did.</c:v>
                </c:pt>
                <c:pt idx="1">
                  <c:v>Suppl&amp;contr</c:v>
                </c:pt>
              </c:strCache>
            </c:strRef>
          </c:cat>
          <c:val>
            <c:numRef>
              <c:f>L_IG_sintesi!$H$48:$H$49</c:f>
              <c:numCache>
                <c:formatCode>0,00%</c:formatCode>
                <c:ptCount val="2"/>
                <c:pt idx="0">
                  <c:v>0.80769230769230771</c:v>
                </c:pt>
                <c:pt idx="1">
                  <c:v>0.19230769230769232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'M_IM_BA sintesi'!$B$36:$D$36</c:f>
              <c:strCache>
                <c:ptCount val="3"/>
                <c:pt idx="0">
                  <c:v>PO</c:v>
                </c:pt>
                <c:pt idx="1">
                  <c:v>PA</c:v>
                </c:pt>
                <c:pt idx="2">
                  <c:v>RU</c:v>
                </c:pt>
              </c:strCache>
            </c:strRef>
          </c:cat>
          <c:val>
            <c:numRef>
              <c:f>'M_IM_BA sintesi'!$B$39:$D$39</c:f>
              <c:numCache>
                <c:formatCode>0,00%</c:formatCode>
                <c:ptCount val="3"/>
                <c:pt idx="0">
                  <c:v>0.5</c:v>
                </c:pt>
                <c:pt idx="1">
                  <c:v>0.45</c:v>
                </c:pt>
                <c:pt idx="2">
                  <c:v>0.05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258688"/>
        <c:axId val="92260224"/>
      </c:barChart>
      <c:catAx>
        <c:axId val="92258688"/>
        <c:scaling>
          <c:orientation val="minMax"/>
        </c:scaling>
        <c:delete val="0"/>
        <c:axPos val="b"/>
        <c:numFmt formatCode="Standard" sourceLinked="1"/>
        <c:majorTickMark val="out"/>
        <c:minorTickMark val="none"/>
        <c:tickLblPos val="nextTo"/>
        <c:crossAx val="92260224"/>
        <c:crosses val="autoZero"/>
        <c:auto val="1"/>
        <c:lblAlgn val="ctr"/>
        <c:lblOffset val="100"/>
        <c:noMultiLvlLbl val="0"/>
      </c:catAx>
      <c:valAx>
        <c:axId val="92260224"/>
        <c:scaling>
          <c:orientation val="minMax"/>
        </c:scaling>
        <c:delete val="0"/>
        <c:axPos val="l"/>
        <c:majorGridlines/>
        <c:numFmt formatCode="0,00%" sourceLinked="1"/>
        <c:majorTickMark val="out"/>
        <c:minorTickMark val="none"/>
        <c:tickLblPos val="nextTo"/>
        <c:crossAx val="922586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Carichi didattici vs Supplenze&amp;Contratti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M_IM_TA!$A$37:$A$38</c:f>
              <c:strCache>
                <c:ptCount val="2"/>
                <c:pt idx="0">
                  <c:v>Car. Did.</c:v>
                </c:pt>
                <c:pt idx="1">
                  <c:v>Suppl&amp;contr</c:v>
                </c:pt>
              </c:strCache>
            </c:strRef>
          </c:cat>
          <c:val>
            <c:numRef>
              <c:f>M_IM_TA!$H$37:$H$38</c:f>
              <c:numCache>
                <c:formatCode>0,00%</c:formatCode>
                <c:ptCount val="2"/>
                <c:pt idx="0">
                  <c:v>0.76666666666666672</c:v>
                </c:pt>
                <c:pt idx="1">
                  <c:v>0.23333333333333334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M_IM_TA!$B$36:$D$36</c:f>
              <c:strCache>
                <c:ptCount val="3"/>
                <c:pt idx="0">
                  <c:v>PO</c:v>
                </c:pt>
                <c:pt idx="1">
                  <c:v>PA</c:v>
                </c:pt>
                <c:pt idx="2">
                  <c:v>RU</c:v>
                </c:pt>
              </c:strCache>
            </c:strRef>
          </c:cat>
          <c:val>
            <c:numRef>
              <c:f>M_IM_TA!$B$39:$D$39</c:f>
              <c:numCache>
                <c:formatCode>0,00%</c:formatCode>
                <c:ptCount val="3"/>
                <c:pt idx="0">
                  <c:v>0.52173913043478259</c:v>
                </c:pt>
                <c:pt idx="1">
                  <c:v>0.2608695652173913</c:v>
                </c:pt>
                <c:pt idx="2">
                  <c:v>0.21739130434782608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4564736"/>
        <c:axId val="94566272"/>
      </c:barChart>
      <c:catAx>
        <c:axId val="94564736"/>
        <c:scaling>
          <c:orientation val="minMax"/>
        </c:scaling>
        <c:delete val="0"/>
        <c:axPos val="b"/>
        <c:numFmt formatCode="Standard" sourceLinked="1"/>
        <c:majorTickMark val="out"/>
        <c:minorTickMark val="none"/>
        <c:tickLblPos val="nextTo"/>
        <c:crossAx val="94566272"/>
        <c:crosses val="autoZero"/>
        <c:auto val="1"/>
        <c:lblAlgn val="ctr"/>
        <c:lblOffset val="100"/>
        <c:noMultiLvlLbl val="0"/>
      </c:catAx>
      <c:valAx>
        <c:axId val="94566272"/>
        <c:scaling>
          <c:orientation val="minMax"/>
        </c:scaling>
        <c:delete val="0"/>
        <c:axPos val="l"/>
        <c:majorGridlines/>
        <c:numFmt formatCode="0,00%" sourceLinked="1"/>
        <c:majorTickMark val="out"/>
        <c:minorTickMark val="none"/>
        <c:tickLblPos val="nextTo"/>
        <c:crossAx val="94564736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L_IG_sintesi!$B$47:$D$47</c:f>
              <c:strCache>
                <c:ptCount val="3"/>
                <c:pt idx="0">
                  <c:v>PO</c:v>
                </c:pt>
                <c:pt idx="1">
                  <c:v>PA</c:v>
                </c:pt>
                <c:pt idx="2">
                  <c:v>RU</c:v>
                </c:pt>
              </c:strCache>
            </c:strRef>
          </c:cat>
          <c:val>
            <c:numRef>
              <c:f>L_IG_sintesi!$B$50:$D$50</c:f>
              <c:numCache>
                <c:formatCode>0,00%</c:formatCode>
                <c:ptCount val="3"/>
                <c:pt idx="0">
                  <c:v>0.23809523809523808</c:v>
                </c:pt>
                <c:pt idx="1">
                  <c:v>0.61904761904761907</c:v>
                </c:pt>
                <c:pt idx="2">
                  <c:v>0.14285714285714285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7917312"/>
        <c:axId val="87918848"/>
      </c:barChart>
      <c:catAx>
        <c:axId val="87917312"/>
        <c:scaling>
          <c:orientation val="minMax"/>
        </c:scaling>
        <c:delete val="0"/>
        <c:axPos val="b"/>
        <c:majorTickMark val="out"/>
        <c:minorTickMark val="none"/>
        <c:tickLblPos val="nextTo"/>
        <c:crossAx val="87918848"/>
        <c:crosses val="autoZero"/>
        <c:auto val="1"/>
        <c:lblAlgn val="ctr"/>
        <c:lblOffset val="100"/>
        <c:noMultiLvlLbl val="0"/>
      </c:catAx>
      <c:valAx>
        <c:axId val="87918848"/>
        <c:scaling>
          <c:orientation val="minMax"/>
        </c:scaling>
        <c:delete val="0"/>
        <c:axPos val="l"/>
        <c:majorGridlines/>
        <c:numFmt formatCode="0,00%" sourceLinked="1"/>
        <c:majorTickMark val="out"/>
        <c:minorTickMark val="none"/>
        <c:tickLblPos val="nextTo"/>
        <c:crossAx val="879173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Carichi didattici vs Supplenze&amp;Contratti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0.12237586605668703"/>
                  <c:y val="0.15470481682747408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L_IM_BA_sintesi!$A$48:$A$49</c:f>
              <c:strCache>
                <c:ptCount val="2"/>
                <c:pt idx="0">
                  <c:v>Car. Did.</c:v>
                </c:pt>
                <c:pt idx="1">
                  <c:v>Suppl&amp;contr</c:v>
                </c:pt>
              </c:strCache>
            </c:strRef>
          </c:cat>
          <c:val>
            <c:numRef>
              <c:f>L_IM_BA_sintesi!$H$48:$H$49</c:f>
              <c:numCache>
                <c:formatCode>0,00%</c:formatCode>
                <c:ptCount val="2"/>
                <c:pt idx="0">
                  <c:v>0.8</c:v>
                </c:pt>
                <c:pt idx="1">
                  <c:v>0.2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L_IM_BA_sintesi!$B$47:$D$47</c:f>
              <c:strCache>
                <c:ptCount val="3"/>
                <c:pt idx="0">
                  <c:v>PO</c:v>
                </c:pt>
                <c:pt idx="1">
                  <c:v>PA</c:v>
                </c:pt>
                <c:pt idx="2">
                  <c:v>RU</c:v>
                </c:pt>
              </c:strCache>
            </c:strRef>
          </c:cat>
          <c:val>
            <c:numRef>
              <c:f>L_IM_BA_sintesi!$B$50:$D$50</c:f>
              <c:numCache>
                <c:formatCode>0,00%</c:formatCode>
                <c:ptCount val="3"/>
                <c:pt idx="0">
                  <c:v>0.5</c:v>
                </c:pt>
                <c:pt idx="1">
                  <c:v>0.3125</c:v>
                </c:pt>
                <c:pt idx="2">
                  <c:v>0.1875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89236224"/>
        <c:axId val="89237760"/>
      </c:barChart>
      <c:catAx>
        <c:axId val="89236224"/>
        <c:scaling>
          <c:orientation val="minMax"/>
        </c:scaling>
        <c:delete val="0"/>
        <c:axPos val="b"/>
        <c:majorTickMark val="out"/>
        <c:minorTickMark val="none"/>
        <c:tickLblPos val="nextTo"/>
        <c:crossAx val="89237760"/>
        <c:crosses val="autoZero"/>
        <c:auto val="1"/>
        <c:lblAlgn val="ctr"/>
        <c:lblOffset val="100"/>
        <c:noMultiLvlLbl val="0"/>
      </c:catAx>
      <c:valAx>
        <c:axId val="89237760"/>
        <c:scaling>
          <c:orientation val="minMax"/>
        </c:scaling>
        <c:delete val="0"/>
        <c:axPos val="l"/>
        <c:majorGridlines/>
        <c:numFmt formatCode="0,00%" sourceLinked="1"/>
        <c:majorTickMark val="out"/>
        <c:minorTickMark val="none"/>
        <c:tickLblPos val="nextTo"/>
        <c:crossAx val="892362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Carichi didattici vs Supplenze&amp;Contratti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dLbl>
              <c:idx val="1"/>
              <c:layout>
                <c:manualLayout>
                  <c:x val="0.12237586605668706"/>
                  <c:y val="0.154704816827474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</c:dLbl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L_IM_TA_sintesi!$A$48:$A$49</c:f>
              <c:strCache>
                <c:ptCount val="2"/>
                <c:pt idx="0">
                  <c:v>Car. Did.</c:v>
                </c:pt>
                <c:pt idx="1">
                  <c:v>Suppl&amp;contr</c:v>
                </c:pt>
              </c:strCache>
            </c:strRef>
          </c:cat>
          <c:val>
            <c:numRef>
              <c:f>L_IM_TA_sintesi!$H$48:$H$49</c:f>
              <c:numCache>
                <c:formatCode>0,00%</c:formatCode>
                <c:ptCount val="2"/>
                <c:pt idx="0">
                  <c:v>0.79545454545454541</c:v>
                </c:pt>
                <c:pt idx="1">
                  <c:v>0.20454545454545456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L_IM_TA_sintesi!$B$47:$D$47</c:f>
              <c:strCache>
                <c:ptCount val="3"/>
                <c:pt idx="0">
                  <c:v>PO</c:v>
                </c:pt>
                <c:pt idx="1">
                  <c:v>PA</c:v>
                </c:pt>
                <c:pt idx="2">
                  <c:v>RU</c:v>
                </c:pt>
              </c:strCache>
            </c:strRef>
          </c:cat>
          <c:val>
            <c:numRef>
              <c:f>L_IM_TA_sintesi!$B$50:$D$50</c:f>
              <c:numCache>
                <c:formatCode>0,00%</c:formatCode>
                <c:ptCount val="3"/>
                <c:pt idx="0">
                  <c:v>0.31428571428571428</c:v>
                </c:pt>
                <c:pt idx="1">
                  <c:v>0.34285714285714286</c:v>
                </c:pt>
                <c:pt idx="2">
                  <c:v>0.34285714285714286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0962560"/>
        <c:axId val="91369856"/>
      </c:barChart>
      <c:catAx>
        <c:axId val="90962560"/>
        <c:scaling>
          <c:orientation val="minMax"/>
        </c:scaling>
        <c:delete val="0"/>
        <c:axPos val="b"/>
        <c:majorTickMark val="out"/>
        <c:minorTickMark val="none"/>
        <c:tickLblPos val="nextTo"/>
        <c:crossAx val="91369856"/>
        <c:crosses val="autoZero"/>
        <c:auto val="1"/>
        <c:lblAlgn val="ctr"/>
        <c:lblOffset val="100"/>
        <c:noMultiLvlLbl val="0"/>
      </c:catAx>
      <c:valAx>
        <c:axId val="91369856"/>
        <c:scaling>
          <c:orientation val="minMax"/>
        </c:scaling>
        <c:delete val="0"/>
        <c:axPos val="l"/>
        <c:majorGridlines/>
        <c:numFmt formatCode="0,00%" sourceLinked="1"/>
        <c:majorTickMark val="out"/>
        <c:minorTickMark val="none"/>
        <c:tickLblPos val="nextTo"/>
        <c:crossAx val="9096256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Carichi didattici vs Supplenze&amp;Contratti</a:t>
            </a:r>
          </a:p>
        </c:rich>
      </c:tx>
      <c:layout/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'M_IG sintesi'!$A$37:$A$38</c:f>
              <c:strCache>
                <c:ptCount val="2"/>
                <c:pt idx="0">
                  <c:v>Car. Did.</c:v>
                </c:pt>
                <c:pt idx="1">
                  <c:v>Suppl&amp;contr</c:v>
                </c:pt>
              </c:strCache>
            </c:strRef>
          </c:cat>
          <c:val>
            <c:numRef>
              <c:f>'M_IG sintesi'!$H$37:$H$38</c:f>
              <c:numCache>
                <c:formatCode>0,00%</c:formatCode>
                <c:ptCount val="2"/>
                <c:pt idx="0">
                  <c:v>0.80487804878048785</c:v>
                </c:pt>
                <c:pt idx="1">
                  <c:v>0.1951219512195122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stacked"/>
        <c:varyColors val="0"/>
        <c:ser>
          <c:idx val="0"/>
          <c:order val="0"/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'M_IG sintesi'!$B$36:$D$36</c:f>
              <c:strCache>
                <c:ptCount val="3"/>
                <c:pt idx="0">
                  <c:v>PO</c:v>
                </c:pt>
                <c:pt idx="1">
                  <c:v>PA</c:v>
                </c:pt>
                <c:pt idx="2">
                  <c:v>RU</c:v>
                </c:pt>
              </c:strCache>
            </c:strRef>
          </c:cat>
          <c:val>
            <c:numRef>
              <c:f>'M_IG sintesi'!$B$39:$D$39</c:f>
              <c:numCache>
                <c:formatCode>0,00%</c:formatCode>
                <c:ptCount val="3"/>
                <c:pt idx="0">
                  <c:v>0.51515151515151514</c:v>
                </c:pt>
                <c:pt idx="1">
                  <c:v>0.36363636363636365</c:v>
                </c:pt>
                <c:pt idx="2">
                  <c:v>0.12121212121212122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92145920"/>
        <c:axId val="92176384"/>
      </c:barChart>
      <c:catAx>
        <c:axId val="92145920"/>
        <c:scaling>
          <c:orientation val="minMax"/>
        </c:scaling>
        <c:delete val="0"/>
        <c:axPos val="b"/>
        <c:numFmt formatCode="Standard" sourceLinked="1"/>
        <c:majorTickMark val="out"/>
        <c:minorTickMark val="none"/>
        <c:tickLblPos val="nextTo"/>
        <c:crossAx val="92176384"/>
        <c:crosses val="autoZero"/>
        <c:auto val="1"/>
        <c:lblAlgn val="ctr"/>
        <c:lblOffset val="100"/>
        <c:noMultiLvlLbl val="0"/>
      </c:catAx>
      <c:valAx>
        <c:axId val="92176384"/>
        <c:scaling>
          <c:orientation val="minMax"/>
        </c:scaling>
        <c:delete val="0"/>
        <c:axPos val="l"/>
        <c:majorGridlines/>
        <c:numFmt formatCode="0,00%" sourceLinked="1"/>
        <c:majorTickMark val="out"/>
        <c:minorTickMark val="none"/>
        <c:tickLblPos val="nextTo"/>
        <c:crossAx val="92145920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it-IT"/>
              <a:t>Carichi didattici vs Supplenze&amp;Contratti</a:t>
            </a:r>
          </a:p>
        </c:rich>
      </c:tx>
      <c:overlay val="0"/>
    </c:title>
    <c:autoTitleDeleted val="0"/>
    <c:plotArea>
      <c:layout/>
      <c:pieChart>
        <c:varyColors val="1"/>
        <c:ser>
          <c:idx val="0"/>
          <c:order val="0"/>
          <c:dLbls>
            <c:showLegendKey val="0"/>
            <c:showVal val="0"/>
            <c:showCatName val="1"/>
            <c:showSerName val="0"/>
            <c:showPercent val="1"/>
            <c:showBubbleSize val="0"/>
            <c:showLeaderLines val="1"/>
          </c:dLbls>
          <c:cat>
            <c:strRef>
              <c:f>'M_IM_BA sintesi'!$A$37:$A$38</c:f>
              <c:strCache>
                <c:ptCount val="2"/>
                <c:pt idx="0">
                  <c:v>Car. Did.</c:v>
                </c:pt>
                <c:pt idx="1">
                  <c:v>Suppl&amp;contr</c:v>
                </c:pt>
              </c:strCache>
            </c:strRef>
          </c:cat>
          <c:val>
            <c:numRef>
              <c:f>'M_IM_BA sintesi'!$H$37:$H$38</c:f>
              <c:numCache>
                <c:formatCode>0,00%</c:formatCode>
                <c:ptCount val="2"/>
                <c:pt idx="0">
                  <c:v>0.65573770491803274</c:v>
                </c:pt>
                <c:pt idx="1">
                  <c:v>0.34426229508196721</c:v>
                </c:pt>
              </c:numCache>
            </c:numRef>
          </c:val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1"/>
        </c:dLbls>
        <c:firstSliceAng val="0"/>
      </c:pieChart>
    </c:plotArea>
    <c:plotVisOnly val="1"/>
    <c:dispBlanksAs val="zero"/>
    <c:showDLblsOverMax val="0"/>
  </c:chart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8.xml"/><Relationship Id="rId1" Type="http://schemas.openxmlformats.org/officeDocument/2006/relationships/chart" Target="../charts/chart7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2.xml"/><Relationship Id="rId1" Type="http://schemas.openxmlformats.org/officeDocument/2006/relationships/chart" Target="../charts/chart1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51</xdr:row>
      <xdr:rowOff>161924</xdr:rowOff>
    </xdr:from>
    <xdr:to>
      <xdr:col>8</xdr:col>
      <xdr:colOff>600075</xdr:colOff>
      <xdr:row>70</xdr:row>
      <xdr:rowOff>9524</xdr:rowOff>
    </xdr:to>
    <xdr:graphicFrame macro="">
      <xdr:nvGraphicFramePr>
        <xdr:cNvPr id="4" name="Gra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76201</xdr:colOff>
      <xdr:row>52</xdr:row>
      <xdr:rowOff>4762</xdr:rowOff>
    </xdr:from>
    <xdr:to>
      <xdr:col>15</xdr:col>
      <xdr:colOff>114300</xdr:colOff>
      <xdr:row>68</xdr:row>
      <xdr:rowOff>133350</xdr:rowOff>
    </xdr:to>
    <xdr:graphicFrame macro="">
      <xdr:nvGraphicFramePr>
        <xdr:cNvPr id="5" name="Gra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51</xdr:row>
      <xdr:rowOff>161924</xdr:rowOff>
    </xdr:from>
    <xdr:to>
      <xdr:col>8</xdr:col>
      <xdr:colOff>600075</xdr:colOff>
      <xdr:row>70</xdr:row>
      <xdr:rowOff>9524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76201</xdr:colOff>
      <xdr:row>52</xdr:row>
      <xdr:rowOff>4762</xdr:rowOff>
    </xdr:from>
    <xdr:to>
      <xdr:col>15</xdr:col>
      <xdr:colOff>114300</xdr:colOff>
      <xdr:row>68</xdr:row>
      <xdr:rowOff>133350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571500</xdr:colOff>
      <xdr:row>51</xdr:row>
      <xdr:rowOff>161924</xdr:rowOff>
    </xdr:from>
    <xdr:to>
      <xdr:col>8</xdr:col>
      <xdr:colOff>600075</xdr:colOff>
      <xdr:row>70</xdr:row>
      <xdr:rowOff>9524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76201</xdr:colOff>
      <xdr:row>52</xdr:row>
      <xdr:rowOff>4762</xdr:rowOff>
    </xdr:from>
    <xdr:to>
      <xdr:col>15</xdr:col>
      <xdr:colOff>114300</xdr:colOff>
      <xdr:row>68</xdr:row>
      <xdr:rowOff>133350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6</xdr:col>
      <xdr:colOff>371476</xdr:colOff>
      <xdr:row>58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466726</xdr:colOff>
      <xdr:row>41</xdr:row>
      <xdr:rowOff>52387</xdr:rowOff>
    </xdr:from>
    <xdr:to>
      <xdr:col>13</xdr:col>
      <xdr:colOff>257176</xdr:colOff>
      <xdr:row>56</xdr:row>
      <xdr:rowOff>80962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6</xdr:col>
      <xdr:colOff>371476</xdr:colOff>
      <xdr:row>58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466726</xdr:colOff>
      <xdr:row>41</xdr:row>
      <xdr:rowOff>52387</xdr:rowOff>
    </xdr:from>
    <xdr:to>
      <xdr:col>13</xdr:col>
      <xdr:colOff>257176</xdr:colOff>
      <xdr:row>56</xdr:row>
      <xdr:rowOff>80962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41</xdr:row>
      <xdr:rowOff>0</xdr:rowOff>
    </xdr:from>
    <xdr:to>
      <xdr:col>6</xdr:col>
      <xdr:colOff>371476</xdr:colOff>
      <xdr:row>58</xdr:row>
      <xdr:rowOff>95250</xdr:rowOff>
    </xdr:to>
    <xdr:graphicFrame macro="">
      <xdr:nvGraphicFramePr>
        <xdr:cNvPr id="2" name="Gra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466726</xdr:colOff>
      <xdr:row>41</xdr:row>
      <xdr:rowOff>52387</xdr:rowOff>
    </xdr:from>
    <xdr:to>
      <xdr:col>13</xdr:col>
      <xdr:colOff>257176</xdr:colOff>
      <xdr:row>56</xdr:row>
      <xdr:rowOff>80962</xdr:rowOff>
    </xdr:to>
    <xdr:graphicFrame macro="">
      <xdr:nvGraphicFramePr>
        <xdr:cNvPr id="3" name="Gra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L_ITZ_B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TZ_BA"/>
      <sheetName val="LITZ_BA sintesi"/>
      <sheetName val="Foglio2"/>
      <sheetName val="Foglio3"/>
    </sheetNames>
    <sheetDataSet>
      <sheetData sheetId="0">
        <row r="4">
          <cell r="F4">
            <v>6</v>
          </cell>
        </row>
        <row r="14">
          <cell r="F14">
            <v>6</v>
          </cell>
        </row>
        <row r="15">
          <cell r="F15">
            <v>6</v>
          </cell>
        </row>
        <row r="16">
          <cell r="F16">
            <v>6</v>
          </cell>
        </row>
        <row r="25">
          <cell r="F25">
            <v>6</v>
          </cell>
        </row>
        <row r="26">
          <cell r="F26">
            <v>6</v>
          </cell>
        </row>
        <row r="27">
          <cell r="F27">
            <v>6</v>
          </cell>
        </row>
        <row r="28">
          <cell r="F28">
            <v>0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R180"/>
  <sheetViews>
    <sheetView tabSelected="1" topLeftCell="A109" zoomScale="92" zoomScaleNormal="92" zoomScaleSheetLayoutView="43" workbookViewId="0">
      <selection activeCell="S170" sqref="S170"/>
    </sheetView>
  </sheetViews>
  <sheetFormatPr defaultRowHeight="12.75" outlineLevelRow="3" x14ac:dyDescent="0.2"/>
  <cols>
    <col min="1" max="1" width="0.42578125" customWidth="1"/>
    <col min="2" max="2" width="4.7109375" customWidth="1"/>
    <col min="3" max="3" width="5.7109375" customWidth="1"/>
    <col min="4" max="4" width="5.42578125" customWidth="1"/>
    <col min="5" max="5" width="10.42578125" customWidth="1"/>
    <col min="6" max="6" width="40.85546875" customWidth="1"/>
    <col min="7" max="7" width="3.28515625" customWidth="1"/>
    <col min="8" max="8" width="11" customWidth="1"/>
    <col min="9" max="10" width="5.5703125" customWidth="1"/>
    <col min="11" max="11" width="11" customWidth="1"/>
    <col min="12" max="12" width="19.5703125" customWidth="1"/>
    <col min="13" max="13" width="23.42578125" customWidth="1"/>
    <col min="14" max="14" width="13.42578125" customWidth="1"/>
    <col min="15" max="15" width="7.85546875" customWidth="1"/>
    <col min="16" max="16" width="9.28515625" customWidth="1"/>
    <col min="17" max="17" width="2.85546875" customWidth="1"/>
  </cols>
  <sheetData>
    <row r="1" spans="1:17" ht="12.75" customHeight="1" x14ac:dyDescent="0.2">
      <c r="A1" s="1" t="s">
        <v>0</v>
      </c>
      <c r="B1" s="1" t="s">
        <v>1</v>
      </c>
      <c r="C1" s="1" t="s">
        <v>2</v>
      </c>
      <c r="D1" s="1" t="s">
        <v>3</v>
      </c>
      <c r="E1" s="1" t="s">
        <v>346</v>
      </c>
      <c r="F1" s="1" t="s">
        <v>347</v>
      </c>
      <c r="G1" s="1" t="s">
        <v>4</v>
      </c>
      <c r="H1" s="1" t="s">
        <v>5</v>
      </c>
      <c r="I1" s="9" t="s">
        <v>348</v>
      </c>
      <c r="J1" s="9" t="s">
        <v>349</v>
      </c>
      <c r="K1" s="1" t="s">
        <v>10</v>
      </c>
      <c r="L1" s="1" t="s">
        <v>6</v>
      </c>
      <c r="M1" s="1" t="s">
        <v>7</v>
      </c>
      <c r="N1" s="1" t="s">
        <v>350</v>
      </c>
      <c r="O1" s="1" t="s">
        <v>8</v>
      </c>
      <c r="P1" s="1" t="s">
        <v>351</v>
      </c>
      <c r="Q1" s="1" t="s">
        <v>9</v>
      </c>
    </row>
    <row r="2" spans="1:17" ht="16.5" customHeight="1" outlineLevel="2" x14ac:dyDescent="0.25">
      <c r="C2" s="2" t="s">
        <v>357</v>
      </c>
    </row>
    <row r="3" spans="1:17" ht="33" hidden="1" customHeight="1" outlineLevel="3" x14ac:dyDescent="0.2">
      <c r="D3" s="6" t="s">
        <v>11</v>
      </c>
      <c r="E3" s="4" t="s">
        <v>12</v>
      </c>
      <c r="F3" s="3" t="s">
        <v>13</v>
      </c>
      <c r="G3" s="8" t="s">
        <v>14</v>
      </c>
      <c r="H3" s="4" t="s">
        <v>15</v>
      </c>
      <c r="I3" s="5">
        <v>12</v>
      </c>
      <c r="J3" s="7">
        <v>6</v>
      </c>
      <c r="K3" s="4" t="s">
        <v>21</v>
      </c>
      <c r="L3" s="4" t="s">
        <v>16</v>
      </c>
      <c r="M3" s="3" t="s">
        <v>17</v>
      </c>
      <c r="N3" s="4" t="s">
        <v>12</v>
      </c>
      <c r="O3" s="4" t="s">
        <v>18</v>
      </c>
      <c r="P3" s="3" t="s">
        <v>19</v>
      </c>
      <c r="Q3" s="4" t="s">
        <v>20</v>
      </c>
    </row>
    <row r="4" spans="1:17" ht="22.5" hidden="1" customHeight="1" outlineLevel="3" x14ac:dyDescent="0.2">
      <c r="D4" s="6" t="s">
        <v>11</v>
      </c>
      <c r="E4" s="4" t="s">
        <v>22</v>
      </c>
      <c r="F4" s="3" t="s">
        <v>23</v>
      </c>
      <c r="G4" s="8" t="s">
        <v>24</v>
      </c>
      <c r="H4" s="4" t="s">
        <v>15</v>
      </c>
      <c r="I4" s="5">
        <v>6</v>
      </c>
      <c r="K4" s="4" t="s">
        <v>27</v>
      </c>
      <c r="M4" s="3" t="s">
        <v>25</v>
      </c>
      <c r="N4" s="4" t="s">
        <v>22</v>
      </c>
      <c r="O4" s="4" t="s">
        <v>26</v>
      </c>
      <c r="P4" s="3" t="s">
        <v>19</v>
      </c>
      <c r="Q4" s="4" t="s">
        <v>20</v>
      </c>
    </row>
    <row r="5" spans="1:17" ht="22.5" hidden="1" customHeight="1" outlineLevel="3" x14ac:dyDescent="0.2">
      <c r="D5" s="6" t="s">
        <v>11</v>
      </c>
      <c r="E5" s="4" t="s">
        <v>28</v>
      </c>
      <c r="F5" s="3" t="s">
        <v>29</v>
      </c>
      <c r="G5" s="8" t="s">
        <v>14</v>
      </c>
      <c r="H5" s="4" t="s">
        <v>30</v>
      </c>
      <c r="I5" s="5">
        <v>6</v>
      </c>
      <c r="K5" s="4" t="s">
        <v>27</v>
      </c>
      <c r="L5" s="4" t="s">
        <v>16</v>
      </c>
      <c r="M5" s="3" t="s">
        <v>31</v>
      </c>
      <c r="N5" s="4" t="s">
        <v>27</v>
      </c>
      <c r="O5" s="4" t="s">
        <v>32</v>
      </c>
      <c r="P5" s="3" t="s">
        <v>19</v>
      </c>
      <c r="Q5" s="4" t="s">
        <v>20</v>
      </c>
    </row>
    <row r="6" spans="1:17" ht="22.5" hidden="1" customHeight="1" outlineLevel="3" x14ac:dyDescent="0.2">
      <c r="D6" s="6" t="s">
        <v>11</v>
      </c>
      <c r="E6" s="4" t="s">
        <v>33</v>
      </c>
      <c r="F6" s="3" t="s">
        <v>34</v>
      </c>
      <c r="G6" s="8" t="s">
        <v>14</v>
      </c>
      <c r="H6" s="4" t="s">
        <v>30</v>
      </c>
      <c r="I6" s="5">
        <v>6</v>
      </c>
      <c r="K6" s="4" t="s">
        <v>27</v>
      </c>
      <c r="L6" s="4" t="s">
        <v>16</v>
      </c>
      <c r="M6" s="3" t="s">
        <v>35</v>
      </c>
      <c r="N6" s="4" t="s">
        <v>27</v>
      </c>
      <c r="O6" s="4" t="s">
        <v>32</v>
      </c>
      <c r="P6" s="3" t="s">
        <v>19</v>
      </c>
      <c r="Q6" s="4" t="s">
        <v>20</v>
      </c>
    </row>
    <row r="7" spans="1:17" ht="22.5" hidden="1" customHeight="1" outlineLevel="3" x14ac:dyDescent="0.2">
      <c r="D7" s="6" t="s">
        <v>11</v>
      </c>
      <c r="E7" s="4" t="s">
        <v>36</v>
      </c>
      <c r="F7" s="3" t="s">
        <v>37</v>
      </c>
      <c r="G7" s="8" t="s">
        <v>24</v>
      </c>
      <c r="H7" s="4" t="s">
        <v>15</v>
      </c>
      <c r="I7" s="5">
        <v>6</v>
      </c>
      <c r="K7" s="4" t="s">
        <v>27</v>
      </c>
      <c r="M7" s="3" t="s">
        <v>38</v>
      </c>
      <c r="N7" s="4" t="s">
        <v>36</v>
      </c>
      <c r="O7" s="4" t="s">
        <v>26</v>
      </c>
      <c r="P7" s="3" t="s">
        <v>19</v>
      </c>
      <c r="Q7" s="4" t="s">
        <v>20</v>
      </c>
    </row>
    <row r="8" spans="1:17" ht="22.5" hidden="1" customHeight="1" outlineLevel="3" x14ac:dyDescent="0.2">
      <c r="D8" s="6" t="s">
        <v>11</v>
      </c>
      <c r="E8" s="4" t="s">
        <v>12</v>
      </c>
      <c r="F8" s="3" t="s">
        <v>39</v>
      </c>
      <c r="G8" s="8" t="s">
        <v>14</v>
      </c>
      <c r="H8" s="4" t="s">
        <v>15</v>
      </c>
      <c r="I8" s="5">
        <v>12</v>
      </c>
      <c r="J8" s="7">
        <v>6</v>
      </c>
      <c r="K8" s="4" t="s">
        <v>42</v>
      </c>
      <c r="L8" s="4" t="s">
        <v>16</v>
      </c>
      <c r="M8" s="3" t="s">
        <v>40</v>
      </c>
      <c r="N8" s="4" t="s">
        <v>12</v>
      </c>
      <c r="O8" s="4" t="s">
        <v>141</v>
      </c>
      <c r="P8" s="3" t="s">
        <v>41</v>
      </c>
      <c r="Q8" s="4" t="s">
        <v>20</v>
      </c>
    </row>
    <row r="9" spans="1:17" ht="22.5" hidden="1" customHeight="1" outlineLevel="3" x14ac:dyDescent="0.2">
      <c r="D9" s="6" t="s">
        <v>11</v>
      </c>
      <c r="E9" s="4" t="s">
        <v>43</v>
      </c>
      <c r="F9" s="3" t="s">
        <v>44</v>
      </c>
      <c r="G9" s="8" t="s">
        <v>14</v>
      </c>
      <c r="H9" s="4" t="s">
        <v>45</v>
      </c>
      <c r="I9" s="5">
        <v>6</v>
      </c>
      <c r="K9" s="4" t="s">
        <v>27</v>
      </c>
      <c r="M9" s="3" t="s">
        <v>46</v>
      </c>
      <c r="N9" s="4" t="s">
        <v>43</v>
      </c>
      <c r="O9" s="4" t="s">
        <v>26</v>
      </c>
      <c r="P9" s="3" t="s">
        <v>41</v>
      </c>
      <c r="Q9" s="4" t="s">
        <v>20</v>
      </c>
    </row>
    <row r="10" spans="1:17" ht="22.5" hidden="1" customHeight="1" outlineLevel="3" x14ac:dyDescent="0.2">
      <c r="D10" s="6" t="s">
        <v>11</v>
      </c>
      <c r="E10" s="4" t="s">
        <v>47</v>
      </c>
      <c r="F10" s="3" t="s">
        <v>48</v>
      </c>
      <c r="G10" s="8" t="s">
        <v>14</v>
      </c>
      <c r="H10" s="4" t="s">
        <v>15</v>
      </c>
      <c r="I10" s="5">
        <v>12</v>
      </c>
      <c r="J10" s="7">
        <v>6</v>
      </c>
      <c r="K10" s="4" t="s">
        <v>21</v>
      </c>
      <c r="M10" s="3" t="s">
        <v>49</v>
      </c>
      <c r="N10" s="4" t="s">
        <v>47</v>
      </c>
      <c r="O10" s="4" t="s">
        <v>26</v>
      </c>
      <c r="P10" s="3" t="s">
        <v>41</v>
      </c>
      <c r="Q10" s="4" t="s">
        <v>20</v>
      </c>
    </row>
    <row r="11" spans="1:17" ht="22.5" hidden="1" customHeight="1" outlineLevel="3" x14ac:dyDescent="0.2">
      <c r="D11" s="6" t="s">
        <v>11</v>
      </c>
      <c r="E11" s="4" t="s">
        <v>47</v>
      </c>
      <c r="F11" s="3" t="s">
        <v>50</v>
      </c>
      <c r="G11" s="8" t="s">
        <v>14</v>
      </c>
      <c r="H11" s="4" t="s">
        <v>15</v>
      </c>
      <c r="I11" s="5">
        <v>12</v>
      </c>
      <c r="J11" s="7">
        <v>6</v>
      </c>
      <c r="K11" s="4" t="s">
        <v>42</v>
      </c>
      <c r="M11" s="3" t="s">
        <v>49</v>
      </c>
      <c r="N11" s="4" t="s">
        <v>47</v>
      </c>
      <c r="O11" s="4" t="s">
        <v>26</v>
      </c>
      <c r="P11" s="3" t="s">
        <v>41</v>
      </c>
      <c r="Q11" s="4" t="s">
        <v>20</v>
      </c>
    </row>
    <row r="12" spans="1:17" ht="22.5" hidden="1" customHeight="1" outlineLevel="3" x14ac:dyDescent="0.2">
      <c r="D12" s="6" t="s">
        <v>11</v>
      </c>
      <c r="E12" s="4" t="s">
        <v>51</v>
      </c>
      <c r="F12" s="3" t="s">
        <v>52</v>
      </c>
      <c r="G12" s="8" t="s">
        <v>14</v>
      </c>
      <c r="H12" s="4" t="s">
        <v>15</v>
      </c>
      <c r="I12" s="5">
        <v>6</v>
      </c>
      <c r="K12" s="4" t="s">
        <v>27</v>
      </c>
      <c r="M12" s="3" t="s">
        <v>53</v>
      </c>
      <c r="N12" s="4" t="s">
        <v>51</v>
      </c>
      <c r="O12" s="4" t="s">
        <v>26</v>
      </c>
      <c r="P12" s="3" t="s">
        <v>41</v>
      </c>
      <c r="Q12" s="4" t="s">
        <v>20</v>
      </c>
    </row>
    <row r="13" spans="1:17" ht="22.5" hidden="1" customHeight="1" outlineLevel="3" x14ac:dyDescent="0.2">
      <c r="D13" s="6" t="s">
        <v>11</v>
      </c>
      <c r="E13" s="4" t="s">
        <v>54</v>
      </c>
      <c r="F13" s="3" t="s">
        <v>55</v>
      </c>
      <c r="G13" s="8" t="s">
        <v>56</v>
      </c>
      <c r="H13" s="4" t="s">
        <v>45</v>
      </c>
      <c r="I13" s="5">
        <v>12</v>
      </c>
      <c r="J13" s="7">
        <v>6</v>
      </c>
      <c r="K13" s="4" t="s">
        <v>21</v>
      </c>
      <c r="M13" s="3" t="s">
        <v>57</v>
      </c>
      <c r="N13" s="4" t="s">
        <v>58</v>
      </c>
      <c r="O13" s="4" t="s">
        <v>26</v>
      </c>
      <c r="P13" s="3" t="s">
        <v>19</v>
      </c>
      <c r="Q13" s="4" t="s">
        <v>59</v>
      </c>
    </row>
    <row r="14" spans="1:17" ht="22.5" hidden="1" customHeight="1" outlineLevel="3" x14ac:dyDescent="0.2">
      <c r="D14" s="6" t="s">
        <v>11</v>
      </c>
      <c r="E14" s="4" t="s">
        <v>60</v>
      </c>
      <c r="F14" s="3" t="s">
        <v>61</v>
      </c>
      <c r="G14" s="8" t="s">
        <v>24</v>
      </c>
      <c r="H14" s="4" t="s">
        <v>15</v>
      </c>
      <c r="I14" s="5">
        <v>12</v>
      </c>
      <c r="J14" s="7">
        <v>6</v>
      </c>
      <c r="K14" s="4" t="s">
        <v>42</v>
      </c>
      <c r="L14" s="4" t="s">
        <v>16</v>
      </c>
      <c r="M14" s="3" t="s">
        <v>62</v>
      </c>
      <c r="N14" s="4" t="s">
        <v>60</v>
      </c>
      <c r="O14" s="4" t="s">
        <v>26</v>
      </c>
      <c r="P14" s="3" t="s">
        <v>19</v>
      </c>
      <c r="Q14" s="4" t="s">
        <v>59</v>
      </c>
    </row>
    <row r="15" spans="1:17" ht="22.5" hidden="1" customHeight="1" outlineLevel="3" x14ac:dyDescent="0.2">
      <c r="D15" s="6" t="s">
        <v>11</v>
      </c>
      <c r="E15" s="4" t="s">
        <v>63</v>
      </c>
      <c r="F15" s="3" t="s">
        <v>64</v>
      </c>
      <c r="G15" s="8" t="s">
        <v>56</v>
      </c>
      <c r="H15" s="4" t="s">
        <v>65</v>
      </c>
      <c r="I15" s="5">
        <v>12</v>
      </c>
      <c r="J15" s="7">
        <v>6</v>
      </c>
      <c r="K15" s="4" t="s">
        <v>21</v>
      </c>
      <c r="L15" s="4" t="s">
        <v>16</v>
      </c>
      <c r="M15" s="3" t="s">
        <v>66</v>
      </c>
      <c r="N15" s="4" t="s">
        <v>63</v>
      </c>
      <c r="O15" s="4" t="s">
        <v>26</v>
      </c>
      <c r="P15" s="3" t="s">
        <v>19</v>
      </c>
      <c r="Q15" s="4" t="s">
        <v>59</v>
      </c>
    </row>
    <row r="16" spans="1:17" ht="33" hidden="1" customHeight="1" outlineLevel="3" x14ac:dyDescent="0.2">
      <c r="D16" s="6" t="s">
        <v>11</v>
      </c>
      <c r="E16" s="4" t="s">
        <v>67</v>
      </c>
      <c r="F16" s="3" t="s">
        <v>68</v>
      </c>
      <c r="G16" s="8" t="s">
        <v>24</v>
      </c>
      <c r="H16" s="4" t="s">
        <v>15</v>
      </c>
      <c r="I16" s="5">
        <v>12</v>
      </c>
      <c r="J16" s="7">
        <v>6</v>
      </c>
      <c r="K16" s="4" t="s">
        <v>42</v>
      </c>
      <c r="L16" s="4" t="s">
        <v>16</v>
      </c>
      <c r="M16" s="3" t="s">
        <v>69</v>
      </c>
      <c r="N16" s="4" t="s">
        <v>67</v>
      </c>
      <c r="O16" s="4" t="s">
        <v>141</v>
      </c>
      <c r="P16" s="3" t="s">
        <v>19</v>
      </c>
      <c r="Q16" s="4" t="s">
        <v>59</v>
      </c>
    </row>
    <row r="17" spans="3:17" ht="22.5" hidden="1" customHeight="1" outlineLevel="3" x14ac:dyDescent="0.2">
      <c r="D17" s="6" t="s">
        <v>11</v>
      </c>
      <c r="E17" s="4" t="s">
        <v>22</v>
      </c>
      <c r="F17" s="3" t="s">
        <v>70</v>
      </c>
      <c r="G17" s="8" t="s">
        <v>24</v>
      </c>
      <c r="H17" s="4" t="s">
        <v>15</v>
      </c>
      <c r="I17" s="5">
        <v>6</v>
      </c>
      <c r="K17" s="4" t="s">
        <v>27</v>
      </c>
      <c r="L17" s="4" t="s">
        <v>16</v>
      </c>
      <c r="M17" s="3" t="s">
        <v>71</v>
      </c>
      <c r="N17" s="4" t="s">
        <v>22</v>
      </c>
      <c r="O17" s="4" t="s">
        <v>18</v>
      </c>
      <c r="P17" s="3" t="s">
        <v>19</v>
      </c>
      <c r="Q17" s="4" t="s">
        <v>59</v>
      </c>
    </row>
    <row r="18" spans="3:17" ht="22.5" hidden="1" customHeight="1" outlineLevel="3" x14ac:dyDescent="0.2">
      <c r="D18" s="6" t="s">
        <v>11</v>
      </c>
      <c r="E18" s="4" t="s">
        <v>72</v>
      </c>
      <c r="F18" s="3" t="s">
        <v>73</v>
      </c>
      <c r="G18" s="8" t="s">
        <v>24</v>
      </c>
      <c r="H18" s="4" t="s">
        <v>15</v>
      </c>
      <c r="I18" s="5">
        <v>6</v>
      </c>
      <c r="K18" s="4" t="s">
        <v>27</v>
      </c>
      <c r="L18" s="4" t="s">
        <v>16</v>
      </c>
      <c r="M18" s="3" t="s">
        <v>74</v>
      </c>
      <c r="N18" s="4" t="s">
        <v>72</v>
      </c>
      <c r="O18" s="4" t="s">
        <v>18</v>
      </c>
      <c r="P18" s="3" t="s">
        <v>41</v>
      </c>
      <c r="Q18" s="4" t="s">
        <v>59</v>
      </c>
    </row>
    <row r="19" spans="3:17" ht="22.5" hidden="1" customHeight="1" outlineLevel="3" x14ac:dyDescent="0.2">
      <c r="D19" s="6" t="s">
        <v>11</v>
      </c>
      <c r="E19" s="4" t="s">
        <v>75</v>
      </c>
      <c r="F19" s="3" t="s">
        <v>76</v>
      </c>
      <c r="G19" s="8" t="s">
        <v>56</v>
      </c>
      <c r="H19" s="4" t="s">
        <v>15</v>
      </c>
      <c r="I19" s="5">
        <v>6</v>
      </c>
      <c r="K19" s="4" t="s">
        <v>27</v>
      </c>
      <c r="L19" s="4" t="s">
        <v>16</v>
      </c>
      <c r="M19" s="3" t="s">
        <v>77</v>
      </c>
      <c r="N19" s="4" t="s">
        <v>75</v>
      </c>
      <c r="O19" s="4" t="s">
        <v>18</v>
      </c>
      <c r="P19" s="3" t="s">
        <v>41</v>
      </c>
      <c r="Q19" s="4" t="s">
        <v>59</v>
      </c>
    </row>
    <row r="20" spans="3:17" ht="22.5" hidden="1" customHeight="1" outlineLevel="3" x14ac:dyDescent="0.2">
      <c r="D20" s="6" t="s">
        <v>11</v>
      </c>
      <c r="E20" s="4" t="s">
        <v>78</v>
      </c>
      <c r="F20" s="3" t="s">
        <v>79</v>
      </c>
      <c r="G20" s="8" t="s">
        <v>24</v>
      </c>
      <c r="H20" s="4" t="s">
        <v>15</v>
      </c>
      <c r="I20" s="5">
        <v>6</v>
      </c>
      <c r="K20" s="4" t="s">
        <v>27</v>
      </c>
      <c r="M20" s="3" t="s">
        <v>80</v>
      </c>
      <c r="N20" s="4" t="s">
        <v>78</v>
      </c>
      <c r="O20" s="4" t="s">
        <v>26</v>
      </c>
      <c r="P20" s="3" t="s">
        <v>41</v>
      </c>
      <c r="Q20" s="4" t="s">
        <v>59</v>
      </c>
    </row>
    <row r="21" spans="3:17" ht="22.5" hidden="1" customHeight="1" outlineLevel="3" x14ac:dyDescent="0.2">
      <c r="D21" s="6" t="s">
        <v>11</v>
      </c>
      <c r="E21" s="4" t="s">
        <v>81</v>
      </c>
      <c r="F21" s="3" t="s">
        <v>82</v>
      </c>
      <c r="G21" s="8" t="s">
        <v>24</v>
      </c>
      <c r="H21" s="4" t="s">
        <v>15</v>
      </c>
      <c r="I21" s="5">
        <v>12</v>
      </c>
      <c r="J21" s="7">
        <v>6</v>
      </c>
      <c r="K21" s="4" t="s">
        <v>21</v>
      </c>
      <c r="L21" s="4" t="s">
        <v>16</v>
      </c>
      <c r="M21" s="3" t="s">
        <v>83</v>
      </c>
      <c r="N21" s="4" t="s">
        <v>81</v>
      </c>
      <c r="O21" s="4" t="s">
        <v>26</v>
      </c>
      <c r="P21" s="3" t="s">
        <v>41</v>
      </c>
      <c r="Q21" s="4" t="s">
        <v>59</v>
      </c>
    </row>
    <row r="22" spans="3:17" ht="22.5" hidden="1" customHeight="1" outlineLevel="3" x14ac:dyDescent="0.2">
      <c r="D22" s="6" t="s">
        <v>11</v>
      </c>
      <c r="E22" s="4" t="s">
        <v>81</v>
      </c>
      <c r="F22" s="3" t="s">
        <v>84</v>
      </c>
      <c r="G22" s="8" t="s">
        <v>24</v>
      </c>
      <c r="H22" s="4" t="s">
        <v>65</v>
      </c>
      <c r="I22" s="5">
        <v>12</v>
      </c>
      <c r="J22" s="7">
        <v>6</v>
      </c>
      <c r="K22" s="4" t="s">
        <v>42</v>
      </c>
      <c r="L22" s="4" t="s">
        <v>16</v>
      </c>
      <c r="M22" s="3" t="s">
        <v>85</v>
      </c>
      <c r="N22" s="4" t="s">
        <v>81</v>
      </c>
      <c r="O22" s="4" t="s">
        <v>141</v>
      </c>
      <c r="P22" s="3" t="s">
        <v>41</v>
      </c>
      <c r="Q22" s="4" t="s">
        <v>59</v>
      </c>
    </row>
    <row r="23" spans="3:17" ht="22.5" hidden="1" customHeight="1" outlineLevel="3" x14ac:dyDescent="0.2">
      <c r="D23" s="6" t="s">
        <v>11</v>
      </c>
      <c r="E23" s="4" t="s">
        <v>86</v>
      </c>
      <c r="F23" s="3" t="s">
        <v>87</v>
      </c>
      <c r="G23" s="8" t="s">
        <v>24</v>
      </c>
      <c r="H23" s="4" t="s">
        <v>15</v>
      </c>
      <c r="I23" s="5">
        <v>6</v>
      </c>
      <c r="K23" s="4" t="s">
        <v>27</v>
      </c>
      <c r="L23" s="4" t="s">
        <v>16</v>
      </c>
      <c r="M23" s="3" t="s">
        <v>88</v>
      </c>
      <c r="N23" s="4" t="s">
        <v>86</v>
      </c>
      <c r="O23" s="4" t="s">
        <v>141</v>
      </c>
      <c r="P23" s="3" t="s">
        <v>19</v>
      </c>
      <c r="Q23" s="4" t="s">
        <v>89</v>
      </c>
    </row>
    <row r="24" spans="3:17" ht="33" hidden="1" customHeight="1" outlineLevel="3" x14ac:dyDescent="0.2">
      <c r="D24" s="6" t="s">
        <v>11</v>
      </c>
      <c r="E24" s="4" t="s">
        <v>81</v>
      </c>
      <c r="F24" s="3" t="s">
        <v>90</v>
      </c>
      <c r="G24" s="8" t="s">
        <v>24</v>
      </c>
      <c r="H24" s="4" t="s">
        <v>15</v>
      </c>
      <c r="I24" s="5">
        <v>12</v>
      </c>
      <c r="J24" s="7">
        <v>6</v>
      </c>
      <c r="K24" s="4" t="s">
        <v>21</v>
      </c>
      <c r="M24" s="3" t="s">
        <v>91</v>
      </c>
      <c r="N24" s="4" t="s">
        <v>81</v>
      </c>
      <c r="O24" s="4" t="s">
        <v>26</v>
      </c>
      <c r="P24" s="3" t="s">
        <v>19</v>
      </c>
      <c r="Q24" s="4" t="s">
        <v>89</v>
      </c>
    </row>
    <row r="25" spans="3:17" ht="33" hidden="1" customHeight="1" outlineLevel="3" x14ac:dyDescent="0.2">
      <c r="D25" s="6" t="s">
        <v>11</v>
      </c>
      <c r="E25" s="4" t="s">
        <v>81</v>
      </c>
      <c r="F25" s="3" t="s">
        <v>92</v>
      </c>
      <c r="G25" s="8" t="s">
        <v>24</v>
      </c>
      <c r="H25" s="4" t="s">
        <v>65</v>
      </c>
      <c r="I25" s="5">
        <v>12</v>
      </c>
      <c r="J25" s="7">
        <v>6</v>
      </c>
      <c r="K25" s="4" t="s">
        <v>42</v>
      </c>
      <c r="M25" s="3" t="s">
        <v>93</v>
      </c>
      <c r="N25" s="4" t="s">
        <v>81</v>
      </c>
      <c r="O25" s="4" t="s">
        <v>26</v>
      </c>
      <c r="P25" s="3" t="s">
        <v>19</v>
      </c>
      <c r="Q25" s="4" t="s">
        <v>89</v>
      </c>
    </row>
    <row r="26" spans="3:17" ht="22.5" hidden="1" customHeight="1" outlineLevel="3" x14ac:dyDescent="0.2">
      <c r="D26" s="6" t="s">
        <v>11</v>
      </c>
      <c r="E26" s="4" t="s">
        <v>22</v>
      </c>
      <c r="F26" s="3" t="s">
        <v>94</v>
      </c>
      <c r="G26" s="8" t="s">
        <v>24</v>
      </c>
      <c r="H26" s="4" t="s">
        <v>15</v>
      </c>
      <c r="I26" s="5">
        <v>12</v>
      </c>
      <c r="J26" s="7">
        <v>6</v>
      </c>
      <c r="K26" s="4" t="s">
        <v>21</v>
      </c>
      <c r="M26" s="3" t="s">
        <v>95</v>
      </c>
      <c r="N26" s="4" t="s">
        <v>22</v>
      </c>
      <c r="O26" s="4" t="s">
        <v>26</v>
      </c>
      <c r="P26" s="3" t="s">
        <v>41</v>
      </c>
      <c r="Q26" s="4" t="s">
        <v>89</v>
      </c>
    </row>
    <row r="27" spans="3:17" ht="22.5" hidden="1" customHeight="1" outlineLevel="3" x14ac:dyDescent="0.2">
      <c r="D27" s="6" t="s">
        <v>11</v>
      </c>
      <c r="E27" s="4" t="s">
        <v>22</v>
      </c>
      <c r="F27" s="3" t="s">
        <v>96</v>
      </c>
      <c r="G27" s="8" t="s">
        <v>24</v>
      </c>
      <c r="H27" s="4" t="s">
        <v>15</v>
      </c>
      <c r="I27" s="5">
        <v>12</v>
      </c>
      <c r="J27" s="7">
        <v>6</v>
      </c>
      <c r="K27" s="4" t="s">
        <v>42</v>
      </c>
      <c r="M27" s="3" t="s">
        <v>97</v>
      </c>
      <c r="N27" s="4" t="s">
        <v>22</v>
      </c>
      <c r="O27" s="4" t="s">
        <v>18</v>
      </c>
      <c r="P27" s="3" t="s">
        <v>41</v>
      </c>
      <c r="Q27" s="4" t="s">
        <v>89</v>
      </c>
    </row>
    <row r="28" spans="3:17" ht="22.5" hidden="1" customHeight="1" outlineLevel="3" x14ac:dyDescent="0.2">
      <c r="D28" s="6" t="s">
        <v>11</v>
      </c>
      <c r="E28" s="4" t="s">
        <v>86</v>
      </c>
      <c r="F28" s="3" t="s">
        <v>98</v>
      </c>
      <c r="G28" s="8" t="s">
        <v>24</v>
      </c>
      <c r="H28" s="4" t="s">
        <v>15</v>
      </c>
      <c r="I28" s="5">
        <v>6</v>
      </c>
      <c r="K28" s="4" t="s">
        <v>27</v>
      </c>
      <c r="L28" s="4" t="s">
        <v>99</v>
      </c>
      <c r="M28" s="3" t="s">
        <v>100</v>
      </c>
      <c r="N28" s="4" t="s">
        <v>86</v>
      </c>
      <c r="O28" s="4" t="s">
        <v>26</v>
      </c>
      <c r="P28" s="3" t="s">
        <v>41</v>
      </c>
      <c r="Q28" s="4" t="s">
        <v>89</v>
      </c>
    </row>
    <row r="29" spans="3:17" ht="16.5" customHeight="1" outlineLevel="2" collapsed="1" x14ac:dyDescent="0.25">
      <c r="C29" s="2" t="s">
        <v>356</v>
      </c>
    </row>
    <row r="30" spans="3:17" ht="33" hidden="1" customHeight="1" outlineLevel="3" x14ac:dyDescent="0.2">
      <c r="D30" s="6" t="s">
        <v>101</v>
      </c>
      <c r="E30" s="4" t="s">
        <v>12</v>
      </c>
      <c r="F30" s="3" t="s">
        <v>102</v>
      </c>
      <c r="G30" s="8" t="s">
        <v>14</v>
      </c>
      <c r="H30" s="4" t="s">
        <v>15</v>
      </c>
      <c r="I30" s="5">
        <v>12</v>
      </c>
      <c r="J30" s="7">
        <v>6</v>
      </c>
      <c r="K30" s="4" t="s">
        <v>21</v>
      </c>
      <c r="L30" s="4" t="s">
        <v>16</v>
      </c>
      <c r="M30" s="3" t="s">
        <v>103</v>
      </c>
      <c r="N30" s="4" t="s">
        <v>12</v>
      </c>
      <c r="O30" s="4" t="s">
        <v>18</v>
      </c>
      <c r="P30" s="3" t="s">
        <v>19</v>
      </c>
      <c r="Q30" s="4" t="s">
        <v>20</v>
      </c>
    </row>
    <row r="31" spans="3:17" ht="22.5" hidden="1" customHeight="1" outlineLevel="3" x14ac:dyDescent="0.2">
      <c r="D31" s="6" t="s">
        <v>101</v>
      </c>
      <c r="E31" s="4" t="s">
        <v>12</v>
      </c>
      <c r="F31" s="3" t="s">
        <v>104</v>
      </c>
      <c r="G31" s="8" t="s">
        <v>14</v>
      </c>
      <c r="H31" s="4" t="s">
        <v>15</v>
      </c>
      <c r="I31" s="5">
        <v>12</v>
      </c>
      <c r="J31" s="7">
        <v>6</v>
      </c>
      <c r="K31" s="4" t="s">
        <v>21</v>
      </c>
      <c r="L31" s="4" t="s">
        <v>16</v>
      </c>
      <c r="M31" s="3" t="s">
        <v>103</v>
      </c>
      <c r="N31" s="4" t="s">
        <v>12</v>
      </c>
      <c r="O31" s="4" t="s">
        <v>18</v>
      </c>
      <c r="P31" s="3" t="s">
        <v>19</v>
      </c>
      <c r="Q31" s="4" t="s">
        <v>20</v>
      </c>
    </row>
    <row r="32" spans="3:17" ht="22.5" hidden="1" customHeight="1" outlineLevel="3" x14ac:dyDescent="0.2">
      <c r="D32" s="6" t="s">
        <v>101</v>
      </c>
      <c r="E32" s="4" t="s">
        <v>22</v>
      </c>
      <c r="F32" s="3" t="s">
        <v>105</v>
      </c>
      <c r="G32" s="8" t="s">
        <v>24</v>
      </c>
      <c r="H32" s="4" t="s">
        <v>30</v>
      </c>
      <c r="I32" s="5">
        <v>6</v>
      </c>
      <c r="K32" s="4" t="s">
        <v>27</v>
      </c>
      <c r="L32" s="4" t="s">
        <v>16</v>
      </c>
      <c r="M32" s="3" t="s">
        <v>106</v>
      </c>
      <c r="N32" s="4" t="s">
        <v>27</v>
      </c>
      <c r="O32" s="4" t="s">
        <v>32</v>
      </c>
      <c r="P32" s="3" t="s">
        <v>19</v>
      </c>
      <c r="Q32" s="4" t="s">
        <v>20</v>
      </c>
    </row>
    <row r="33" spans="4:17" ht="22.5" hidden="1" customHeight="1" outlineLevel="3" x14ac:dyDescent="0.2">
      <c r="D33" s="6" t="s">
        <v>101</v>
      </c>
      <c r="E33" s="4" t="s">
        <v>22</v>
      </c>
      <c r="F33" s="3" t="s">
        <v>107</v>
      </c>
      <c r="G33" s="8" t="s">
        <v>24</v>
      </c>
      <c r="H33" s="4" t="s">
        <v>30</v>
      </c>
      <c r="I33" s="5">
        <v>6</v>
      </c>
      <c r="K33" s="4" t="s">
        <v>27</v>
      </c>
      <c r="L33" s="4" t="s">
        <v>16</v>
      </c>
      <c r="M33" s="3" t="s">
        <v>108</v>
      </c>
      <c r="N33" s="4" t="s">
        <v>27</v>
      </c>
      <c r="O33" s="4" t="s">
        <v>32</v>
      </c>
      <c r="P33" s="3" t="s">
        <v>19</v>
      </c>
      <c r="Q33" s="4" t="s">
        <v>20</v>
      </c>
    </row>
    <row r="34" spans="4:17" ht="22.5" hidden="1" customHeight="1" outlineLevel="3" x14ac:dyDescent="0.2">
      <c r="D34" s="6" t="s">
        <v>101</v>
      </c>
      <c r="E34" s="4" t="s">
        <v>28</v>
      </c>
      <c r="F34" s="3" t="s">
        <v>109</v>
      </c>
      <c r="G34" s="8" t="s">
        <v>14</v>
      </c>
      <c r="H34" s="4" t="s">
        <v>45</v>
      </c>
      <c r="I34" s="5">
        <v>6</v>
      </c>
      <c r="K34" s="4" t="s">
        <v>27</v>
      </c>
      <c r="L34" s="4" t="s">
        <v>16</v>
      </c>
      <c r="M34" s="3" t="s">
        <v>110</v>
      </c>
      <c r="N34" s="4" t="s">
        <v>28</v>
      </c>
      <c r="O34" s="4" t="s">
        <v>26</v>
      </c>
      <c r="P34" s="3" t="s">
        <v>19</v>
      </c>
      <c r="Q34" s="4" t="s">
        <v>20</v>
      </c>
    </row>
    <row r="35" spans="4:17" ht="22.5" hidden="1" customHeight="1" outlineLevel="3" x14ac:dyDescent="0.2">
      <c r="D35" s="6" t="s">
        <v>101</v>
      </c>
      <c r="E35" s="4" t="s">
        <v>28</v>
      </c>
      <c r="F35" s="3" t="s">
        <v>111</v>
      </c>
      <c r="G35" s="8" t="s">
        <v>14</v>
      </c>
      <c r="H35" s="4" t="s">
        <v>30</v>
      </c>
      <c r="I35" s="5">
        <v>6</v>
      </c>
      <c r="K35" s="4" t="s">
        <v>27</v>
      </c>
      <c r="L35" s="4" t="s">
        <v>16</v>
      </c>
      <c r="M35" s="3" t="s">
        <v>112</v>
      </c>
      <c r="N35" s="4" t="s">
        <v>27</v>
      </c>
      <c r="O35" s="4" t="s">
        <v>32</v>
      </c>
      <c r="P35" s="3" t="s">
        <v>19</v>
      </c>
      <c r="Q35" s="4" t="s">
        <v>20</v>
      </c>
    </row>
    <row r="36" spans="4:17" ht="22.5" hidden="1" customHeight="1" outlineLevel="3" x14ac:dyDescent="0.2">
      <c r="D36" s="6" t="s">
        <v>101</v>
      </c>
      <c r="E36" s="4" t="s">
        <v>33</v>
      </c>
      <c r="F36" s="3" t="s">
        <v>113</v>
      </c>
      <c r="G36" s="8" t="s">
        <v>14</v>
      </c>
      <c r="H36" s="4" t="s">
        <v>30</v>
      </c>
      <c r="I36" s="5">
        <v>6</v>
      </c>
      <c r="K36" s="4" t="s">
        <v>27</v>
      </c>
      <c r="L36" s="4" t="s">
        <v>16</v>
      </c>
      <c r="M36" s="3" t="s">
        <v>114</v>
      </c>
      <c r="N36" s="4" t="s">
        <v>27</v>
      </c>
      <c r="O36" s="4" t="s">
        <v>32</v>
      </c>
      <c r="P36" s="3" t="s">
        <v>19</v>
      </c>
      <c r="Q36" s="4" t="s">
        <v>20</v>
      </c>
    </row>
    <row r="37" spans="4:17" ht="22.5" hidden="1" customHeight="1" outlineLevel="3" x14ac:dyDescent="0.2">
      <c r="D37" s="6" t="s">
        <v>101</v>
      </c>
      <c r="E37" s="4" t="s">
        <v>33</v>
      </c>
      <c r="F37" s="3" t="s">
        <v>115</v>
      </c>
      <c r="G37" s="8" t="s">
        <v>14</v>
      </c>
      <c r="H37" s="4" t="s">
        <v>15</v>
      </c>
      <c r="I37" s="5">
        <v>6</v>
      </c>
      <c r="K37" s="4" t="s">
        <v>27</v>
      </c>
      <c r="L37" s="4" t="s">
        <v>16</v>
      </c>
      <c r="M37" s="3" t="s">
        <v>116</v>
      </c>
      <c r="N37" s="4" t="s">
        <v>33</v>
      </c>
      <c r="O37" s="4" t="s">
        <v>141</v>
      </c>
      <c r="P37" s="3" t="s">
        <v>19</v>
      </c>
      <c r="Q37" s="4" t="s">
        <v>20</v>
      </c>
    </row>
    <row r="38" spans="4:17" ht="22.5" hidden="1" customHeight="1" outlineLevel="3" x14ac:dyDescent="0.2">
      <c r="D38" s="6" t="s">
        <v>101</v>
      </c>
      <c r="E38" s="4" t="s">
        <v>36</v>
      </c>
      <c r="F38" s="3" t="s">
        <v>117</v>
      </c>
      <c r="G38" s="8" t="s">
        <v>24</v>
      </c>
      <c r="H38" s="4" t="s">
        <v>15</v>
      </c>
      <c r="I38" s="5">
        <v>6</v>
      </c>
      <c r="K38" s="4" t="s">
        <v>27</v>
      </c>
      <c r="M38" s="3" t="s">
        <v>118</v>
      </c>
      <c r="N38" s="4" t="s">
        <v>36</v>
      </c>
      <c r="O38" s="4" t="s">
        <v>18</v>
      </c>
      <c r="P38" s="3" t="s">
        <v>19</v>
      </c>
      <c r="Q38" s="4" t="s">
        <v>20</v>
      </c>
    </row>
    <row r="39" spans="4:17" ht="22.5" hidden="1" customHeight="1" outlineLevel="3" x14ac:dyDescent="0.2">
      <c r="D39" s="6" t="s">
        <v>101</v>
      </c>
      <c r="E39" s="4" t="s">
        <v>36</v>
      </c>
      <c r="F39" s="3" t="s">
        <v>119</v>
      </c>
      <c r="G39" s="8" t="s">
        <v>24</v>
      </c>
      <c r="H39" s="4" t="s">
        <v>15</v>
      </c>
      <c r="I39" s="5">
        <v>6</v>
      </c>
      <c r="K39" s="4" t="s">
        <v>27</v>
      </c>
      <c r="M39" s="3" t="s">
        <v>118</v>
      </c>
      <c r="N39" s="4" t="s">
        <v>36</v>
      </c>
      <c r="O39" s="4" t="s">
        <v>18</v>
      </c>
      <c r="P39" s="3" t="s">
        <v>19</v>
      </c>
      <c r="Q39" s="4" t="s">
        <v>20</v>
      </c>
    </row>
    <row r="40" spans="4:17" ht="22.5" hidden="1" customHeight="1" outlineLevel="3" x14ac:dyDescent="0.2">
      <c r="D40" s="6" t="s">
        <v>101</v>
      </c>
      <c r="E40" s="4" t="s">
        <v>12</v>
      </c>
      <c r="F40" s="3" t="s">
        <v>120</v>
      </c>
      <c r="G40" s="8" t="s">
        <v>14</v>
      </c>
      <c r="H40" s="4" t="s">
        <v>65</v>
      </c>
      <c r="I40" s="5">
        <v>12</v>
      </c>
      <c r="J40" s="7">
        <v>6</v>
      </c>
      <c r="K40" s="4" t="s">
        <v>42</v>
      </c>
      <c r="L40" s="4" t="s">
        <v>16</v>
      </c>
      <c r="M40" s="3" t="s">
        <v>121</v>
      </c>
      <c r="N40" s="4" t="s">
        <v>12</v>
      </c>
      <c r="O40" s="4" t="s">
        <v>141</v>
      </c>
      <c r="P40" s="3" t="s">
        <v>41</v>
      </c>
      <c r="Q40" s="4" t="s">
        <v>20</v>
      </c>
    </row>
    <row r="41" spans="4:17" ht="22.5" hidden="1" customHeight="1" outlineLevel="3" x14ac:dyDescent="0.2">
      <c r="D41" s="6" t="s">
        <v>101</v>
      </c>
      <c r="E41" s="4" t="s">
        <v>12</v>
      </c>
      <c r="F41" s="3" t="s">
        <v>122</v>
      </c>
      <c r="G41" s="8" t="s">
        <v>14</v>
      </c>
      <c r="H41" s="4" t="s">
        <v>15</v>
      </c>
      <c r="I41" s="5">
        <v>12</v>
      </c>
      <c r="J41" s="7">
        <v>6</v>
      </c>
      <c r="K41" s="4" t="s">
        <v>42</v>
      </c>
      <c r="L41" s="4" t="s">
        <v>16</v>
      </c>
      <c r="M41" s="3" t="s">
        <v>121</v>
      </c>
      <c r="N41" s="4" t="s">
        <v>12</v>
      </c>
      <c r="O41" s="4" t="s">
        <v>141</v>
      </c>
      <c r="P41" s="3" t="s">
        <v>41</v>
      </c>
      <c r="Q41" s="4" t="s">
        <v>20</v>
      </c>
    </row>
    <row r="42" spans="4:17" ht="22.5" hidden="1" customHeight="1" outlineLevel="3" x14ac:dyDescent="0.2">
      <c r="D42" s="6" t="s">
        <v>101</v>
      </c>
      <c r="E42" s="4" t="s">
        <v>43</v>
      </c>
      <c r="F42" s="3" t="s">
        <v>123</v>
      </c>
      <c r="G42" s="8" t="s">
        <v>14</v>
      </c>
      <c r="H42" s="4" t="s">
        <v>15</v>
      </c>
      <c r="I42" s="5">
        <v>12</v>
      </c>
      <c r="J42" s="7">
        <v>6</v>
      </c>
      <c r="K42" s="4" t="s">
        <v>21</v>
      </c>
      <c r="M42" s="3" t="s">
        <v>124</v>
      </c>
      <c r="N42" s="4" t="s">
        <v>43</v>
      </c>
      <c r="O42" s="4" t="s">
        <v>18</v>
      </c>
      <c r="P42" s="3" t="s">
        <v>41</v>
      </c>
      <c r="Q42" s="4" t="s">
        <v>20</v>
      </c>
    </row>
    <row r="43" spans="4:17" ht="22.5" hidden="1" customHeight="1" outlineLevel="3" x14ac:dyDescent="0.2">
      <c r="D43" s="6" t="s">
        <v>101</v>
      </c>
      <c r="E43" s="4" t="s">
        <v>43</v>
      </c>
      <c r="F43" s="3" t="s">
        <v>125</v>
      </c>
      <c r="G43" s="8" t="s">
        <v>14</v>
      </c>
      <c r="H43" s="4" t="s">
        <v>15</v>
      </c>
      <c r="I43" s="5">
        <v>12</v>
      </c>
      <c r="J43" s="7">
        <v>6</v>
      </c>
      <c r="K43" s="4" t="s">
        <v>21</v>
      </c>
      <c r="M43" s="3" t="s">
        <v>126</v>
      </c>
      <c r="N43" s="4" t="s">
        <v>43</v>
      </c>
      <c r="O43" s="4" t="s">
        <v>18</v>
      </c>
      <c r="P43" s="3" t="s">
        <v>41</v>
      </c>
      <c r="Q43" s="4" t="s">
        <v>20</v>
      </c>
    </row>
    <row r="44" spans="4:17" ht="22.5" hidden="1" customHeight="1" outlineLevel="3" x14ac:dyDescent="0.2">
      <c r="D44" s="6" t="s">
        <v>101</v>
      </c>
      <c r="E44" s="4" t="s">
        <v>43</v>
      </c>
      <c r="F44" s="3" t="s">
        <v>127</v>
      </c>
      <c r="G44" s="8" t="s">
        <v>14</v>
      </c>
      <c r="H44" s="4" t="s">
        <v>15</v>
      </c>
      <c r="I44" s="5">
        <v>12</v>
      </c>
      <c r="J44" s="7">
        <v>6</v>
      </c>
      <c r="K44" s="4" t="s">
        <v>42</v>
      </c>
      <c r="M44" s="3" t="s">
        <v>124</v>
      </c>
      <c r="N44" s="4" t="s">
        <v>43</v>
      </c>
      <c r="O44" s="4" t="s">
        <v>18</v>
      </c>
      <c r="P44" s="3" t="s">
        <v>41</v>
      </c>
      <c r="Q44" s="4" t="s">
        <v>20</v>
      </c>
    </row>
    <row r="45" spans="4:17" ht="22.5" hidden="1" customHeight="1" outlineLevel="3" x14ac:dyDescent="0.2">
      <c r="D45" s="6" t="s">
        <v>101</v>
      </c>
      <c r="E45" s="4" t="s">
        <v>43</v>
      </c>
      <c r="F45" s="3" t="s">
        <v>128</v>
      </c>
      <c r="G45" s="8" t="s">
        <v>14</v>
      </c>
      <c r="H45" s="4" t="s">
        <v>15</v>
      </c>
      <c r="I45" s="5">
        <v>12</v>
      </c>
      <c r="J45" s="7">
        <v>6</v>
      </c>
      <c r="K45" s="4" t="s">
        <v>42</v>
      </c>
      <c r="L45" s="4" t="s">
        <v>16</v>
      </c>
      <c r="M45" s="3" t="s">
        <v>126</v>
      </c>
      <c r="N45" s="4" t="s">
        <v>43</v>
      </c>
      <c r="O45" s="4" t="s">
        <v>18</v>
      </c>
      <c r="P45" s="3" t="s">
        <v>41</v>
      </c>
      <c r="Q45" s="4" t="s">
        <v>20</v>
      </c>
    </row>
    <row r="46" spans="4:17" ht="22.5" hidden="1" customHeight="1" outlineLevel="3" x14ac:dyDescent="0.2">
      <c r="D46" s="6" t="s">
        <v>101</v>
      </c>
      <c r="E46" s="4" t="s">
        <v>47</v>
      </c>
      <c r="F46" s="3" t="s">
        <v>129</v>
      </c>
      <c r="G46" s="8" t="s">
        <v>14</v>
      </c>
      <c r="H46" s="4" t="s">
        <v>15</v>
      </c>
      <c r="I46" s="5">
        <v>12</v>
      </c>
      <c r="J46" s="7">
        <v>6</v>
      </c>
      <c r="K46" s="4" t="s">
        <v>21</v>
      </c>
      <c r="L46" s="4" t="s">
        <v>16</v>
      </c>
      <c r="M46" s="3" t="s">
        <v>130</v>
      </c>
      <c r="N46" s="4" t="s">
        <v>47</v>
      </c>
      <c r="O46" s="4" t="s">
        <v>26</v>
      </c>
      <c r="P46" s="3" t="s">
        <v>41</v>
      </c>
      <c r="Q46" s="4" t="s">
        <v>20</v>
      </c>
    </row>
    <row r="47" spans="4:17" ht="22.5" hidden="1" customHeight="1" outlineLevel="3" x14ac:dyDescent="0.2">
      <c r="D47" s="6" t="s">
        <v>101</v>
      </c>
      <c r="E47" s="4" t="s">
        <v>47</v>
      </c>
      <c r="F47" s="3" t="s">
        <v>131</v>
      </c>
      <c r="G47" s="8" t="s">
        <v>14</v>
      </c>
      <c r="H47" s="4" t="s">
        <v>15</v>
      </c>
      <c r="I47" s="5">
        <v>12</v>
      </c>
      <c r="J47" s="7">
        <v>6</v>
      </c>
      <c r="K47" s="4" t="s">
        <v>21</v>
      </c>
      <c r="L47" s="4" t="s">
        <v>16</v>
      </c>
      <c r="M47" s="3" t="s">
        <v>132</v>
      </c>
      <c r="N47" s="4" t="s">
        <v>47</v>
      </c>
      <c r="O47" s="4" t="s">
        <v>26</v>
      </c>
      <c r="P47" s="3" t="s">
        <v>41</v>
      </c>
      <c r="Q47" s="4" t="s">
        <v>20</v>
      </c>
    </row>
    <row r="48" spans="4:17" ht="22.5" hidden="1" customHeight="1" outlineLevel="3" x14ac:dyDescent="0.2">
      <c r="D48" s="6" t="s">
        <v>101</v>
      </c>
      <c r="E48" s="4" t="s">
        <v>47</v>
      </c>
      <c r="F48" s="3" t="s">
        <v>133</v>
      </c>
      <c r="G48" s="8" t="s">
        <v>14</v>
      </c>
      <c r="H48" s="4" t="s">
        <v>15</v>
      </c>
      <c r="I48" s="5">
        <v>12</v>
      </c>
      <c r="J48" s="7">
        <v>6</v>
      </c>
      <c r="K48" s="4" t="s">
        <v>42</v>
      </c>
      <c r="L48" s="4" t="s">
        <v>16</v>
      </c>
      <c r="M48" s="3" t="s">
        <v>130</v>
      </c>
      <c r="N48" s="4" t="s">
        <v>47</v>
      </c>
      <c r="O48" s="4" t="s">
        <v>26</v>
      </c>
      <c r="P48" s="3" t="s">
        <v>41</v>
      </c>
      <c r="Q48" s="4" t="s">
        <v>20</v>
      </c>
    </row>
    <row r="49" spans="4:17" ht="22.5" hidden="1" customHeight="1" outlineLevel="3" x14ac:dyDescent="0.2">
      <c r="D49" s="6" t="s">
        <v>101</v>
      </c>
      <c r="E49" s="4" t="s">
        <v>47</v>
      </c>
      <c r="F49" s="3" t="s">
        <v>134</v>
      </c>
      <c r="G49" s="8" t="s">
        <v>14</v>
      </c>
      <c r="H49" s="4" t="s">
        <v>65</v>
      </c>
      <c r="I49" s="5">
        <v>12</v>
      </c>
      <c r="J49" s="7">
        <v>6</v>
      </c>
      <c r="K49" s="4" t="s">
        <v>42</v>
      </c>
      <c r="L49" s="4" t="s">
        <v>16</v>
      </c>
      <c r="M49" s="3" t="s">
        <v>132</v>
      </c>
      <c r="N49" s="4" t="s">
        <v>47</v>
      </c>
      <c r="O49" s="4" t="s">
        <v>26</v>
      </c>
      <c r="P49" s="3" t="s">
        <v>41</v>
      </c>
      <c r="Q49" s="4" t="s">
        <v>20</v>
      </c>
    </row>
    <row r="50" spans="4:17" ht="22.5" hidden="1" customHeight="1" outlineLevel="3" x14ac:dyDescent="0.2">
      <c r="D50" s="6" t="s">
        <v>101</v>
      </c>
      <c r="E50" s="4" t="s">
        <v>54</v>
      </c>
      <c r="F50" s="3" t="s">
        <v>135</v>
      </c>
      <c r="G50" s="8" t="s">
        <v>24</v>
      </c>
      <c r="H50" s="4" t="s">
        <v>15</v>
      </c>
      <c r="I50" s="5">
        <v>6</v>
      </c>
      <c r="K50" s="4" t="s">
        <v>27</v>
      </c>
      <c r="M50" s="3" t="s">
        <v>136</v>
      </c>
      <c r="N50" s="4" t="s">
        <v>54</v>
      </c>
      <c r="O50" s="4" t="s">
        <v>26</v>
      </c>
      <c r="P50" s="3" t="s">
        <v>19</v>
      </c>
      <c r="Q50" s="4" t="s">
        <v>59</v>
      </c>
    </row>
    <row r="51" spans="4:17" ht="22.5" hidden="1" customHeight="1" outlineLevel="3" x14ac:dyDescent="0.2">
      <c r="D51" s="6" t="s">
        <v>101</v>
      </c>
      <c r="E51" s="4" t="s">
        <v>54</v>
      </c>
      <c r="F51" s="3" t="s">
        <v>137</v>
      </c>
      <c r="G51" s="8" t="s">
        <v>24</v>
      </c>
      <c r="H51" s="4" t="s">
        <v>15</v>
      </c>
      <c r="I51" s="5">
        <v>6</v>
      </c>
      <c r="K51" s="4" t="s">
        <v>27</v>
      </c>
      <c r="L51" s="4" t="s">
        <v>16</v>
      </c>
      <c r="M51" s="3" t="s">
        <v>136</v>
      </c>
      <c r="N51" s="4" t="s">
        <v>54</v>
      </c>
      <c r="O51" s="4" t="s">
        <v>26</v>
      </c>
      <c r="P51" s="3" t="s">
        <v>19</v>
      </c>
      <c r="Q51" s="4" t="s">
        <v>59</v>
      </c>
    </row>
    <row r="52" spans="4:17" ht="22.5" hidden="1" customHeight="1" outlineLevel="3" x14ac:dyDescent="0.2">
      <c r="D52" s="6" t="s">
        <v>101</v>
      </c>
      <c r="E52" s="4" t="s">
        <v>75</v>
      </c>
      <c r="F52" s="3" t="s">
        <v>138</v>
      </c>
      <c r="G52" s="8" t="s">
        <v>56</v>
      </c>
      <c r="H52" s="4" t="s">
        <v>15</v>
      </c>
      <c r="I52" s="5">
        <v>6</v>
      </c>
      <c r="K52" s="4" t="s">
        <v>27</v>
      </c>
      <c r="M52" s="3" t="s">
        <v>77</v>
      </c>
      <c r="N52" s="4" t="s">
        <v>75</v>
      </c>
      <c r="O52" s="4" t="s">
        <v>18</v>
      </c>
      <c r="P52" s="3" t="s">
        <v>19</v>
      </c>
      <c r="Q52" s="4" t="s">
        <v>59</v>
      </c>
    </row>
    <row r="53" spans="4:17" ht="22.5" hidden="1" customHeight="1" outlineLevel="3" x14ac:dyDescent="0.2">
      <c r="D53" s="6" t="s">
        <v>101</v>
      </c>
      <c r="E53" s="4" t="s">
        <v>75</v>
      </c>
      <c r="F53" s="3" t="s">
        <v>139</v>
      </c>
      <c r="G53" s="8" t="s">
        <v>56</v>
      </c>
      <c r="H53" s="4" t="s">
        <v>65</v>
      </c>
      <c r="I53" s="5">
        <v>6</v>
      </c>
      <c r="K53" s="4" t="s">
        <v>27</v>
      </c>
      <c r="L53" s="4" t="s">
        <v>16</v>
      </c>
      <c r="M53" s="3" t="s">
        <v>140</v>
      </c>
      <c r="N53" s="4" t="s">
        <v>75</v>
      </c>
      <c r="O53" s="4" t="s">
        <v>141</v>
      </c>
      <c r="P53" s="3" t="s">
        <v>19</v>
      </c>
      <c r="Q53" s="4" t="s">
        <v>59</v>
      </c>
    </row>
    <row r="54" spans="4:17" ht="22.5" hidden="1" customHeight="1" outlineLevel="3" x14ac:dyDescent="0.2">
      <c r="D54" s="6" t="s">
        <v>101</v>
      </c>
      <c r="E54" s="4" t="s">
        <v>142</v>
      </c>
      <c r="F54" s="3" t="s">
        <v>143</v>
      </c>
      <c r="G54" s="8" t="s">
        <v>14</v>
      </c>
      <c r="H54" s="4" t="s">
        <v>30</v>
      </c>
      <c r="I54" s="5">
        <v>6</v>
      </c>
      <c r="K54" s="4" t="s">
        <v>27</v>
      </c>
      <c r="L54" s="4" t="s">
        <v>16</v>
      </c>
      <c r="M54" s="3" t="s">
        <v>144</v>
      </c>
      <c r="N54" s="4" t="s">
        <v>27</v>
      </c>
      <c r="O54" s="4" t="s">
        <v>32</v>
      </c>
      <c r="P54" s="3" t="s">
        <v>19</v>
      </c>
      <c r="Q54" s="4" t="s">
        <v>59</v>
      </c>
    </row>
    <row r="55" spans="4:17" ht="22.5" hidden="1" customHeight="1" outlineLevel="3" x14ac:dyDescent="0.2">
      <c r="D55" s="6" t="s">
        <v>101</v>
      </c>
      <c r="E55" s="4" t="s">
        <v>142</v>
      </c>
      <c r="F55" s="3" t="s">
        <v>145</v>
      </c>
      <c r="G55" s="8" t="s">
        <v>14</v>
      </c>
      <c r="H55" s="4" t="s">
        <v>30</v>
      </c>
      <c r="I55" s="5">
        <v>6</v>
      </c>
      <c r="K55" s="4" t="s">
        <v>27</v>
      </c>
      <c r="L55" s="4" t="s">
        <v>16</v>
      </c>
      <c r="M55" s="3" t="s">
        <v>146</v>
      </c>
      <c r="N55" s="4" t="s">
        <v>27</v>
      </c>
      <c r="O55" s="4" t="s">
        <v>32</v>
      </c>
      <c r="P55" s="3" t="s">
        <v>19</v>
      </c>
      <c r="Q55" s="4" t="s">
        <v>59</v>
      </c>
    </row>
    <row r="56" spans="4:17" ht="22.5" hidden="1" customHeight="1" outlineLevel="3" x14ac:dyDescent="0.2">
      <c r="D56" s="6" t="s">
        <v>101</v>
      </c>
      <c r="E56" s="4" t="s">
        <v>78</v>
      </c>
      <c r="F56" s="3" t="s">
        <v>147</v>
      </c>
      <c r="G56" s="8" t="s">
        <v>24</v>
      </c>
      <c r="H56" s="4" t="s">
        <v>15</v>
      </c>
      <c r="I56" s="5">
        <v>6</v>
      </c>
      <c r="K56" s="4" t="s">
        <v>27</v>
      </c>
      <c r="L56" s="4" t="s">
        <v>16</v>
      </c>
      <c r="M56" s="3" t="s">
        <v>80</v>
      </c>
      <c r="N56" s="4" t="s">
        <v>78</v>
      </c>
      <c r="O56" s="4" t="s">
        <v>26</v>
      </c>
      <c r="P56" s="3" t="s">
        <v>19</v>
      </c>
      <c r="Q56" s="4" t="s">
        <v>59</v>
      </c>
    </row>
    <row r="57" spans="4:17" ht="22.5" hidden="1" customHeight="1" outlineLevel="3" x14ac:dyDescent="0.2">
      <c r="D57" s="6" t="s">
        <v>101</v>
      </c>
      <c r="E57" s="4" t="s">
        <v>78</v>
      </c>
      <c r="F57" s="3" t="s">
        <v>148</v>
      </c>
      <c r="G57" s="8" t="s">
        <v>24</v>
      </c>
      <c r="H57" s="4" t="s">
        <v>15</v>
      </c>
      <c r="I57" s="5">
        <v>6</v>
      </c>
      <c r="K57" s="4" t="s">
        <v>27</v>
      </c>
      <c r="L57" s="4" t="s">
        <v>16</v>
      </c>
      <c r="M57" s="3" t="s">
        <v>149</v>
      </c>
      <c r="N57" s="4" t="s">
        <v>78</v>
      </c>
      <c r="O57" s="4" t="s">
        <v>141</v>
      </c>
      <c r="P57" s="3" t="s">
        <v>19</v>
      </c>
      <c r="Q57" s="4" t="s">
        <v>59</v>
      </c>
    </row>
    <row r="58" spans="4:17" ht="22.5" hidden="1" customHeight="1" outlineLevel="3" x14ac:dyDescent="0.2">
      <c r="D58" s="6" t="s">
        <v>101</v>
      </c>
      <c r="E58" s="4" t="s">
        <v>81</v>
      </c>
      <c r="F58" s="3" t="s">
        <v>150</v>
      </c>
      <c r="G58" s="8" t="s">
        <v>24</v>
      </c>
      <c r="H58" s="4" t="s">
        <v>15</v>
      </c>
      <c r="I58" s="5">
        <v>6</v>
      </c>
      <c r="K58" s="4" t="s">
        <v>27</v>
      </c>
      <c r="L58" s="4" t="s">
        <v>16</v>
      </c>
      <c r="M58" s="3" t="s">
        <v>151</v>
      </c>
      <c r="N58" s="4" t="s">
        <v>81</v>
      </c>
      <c r="O58" s="4" t="s">
        <v>18</v>
      </c>
      <c r="P58" s="3" t="s">
        <v>19</v>
      </c>
      <c r="Q58" s="4" t="s">
        <v>59</v>
      </c>
    </row>
    <row r="59" spans="4:17" ht="22.5" hidden="1" customHeight="1" outlineLevel="3" x14ac:dyDescent="0.2">
      <c r="D59" s="6" t="s">
        <v>101</v>
      </c>
      <c r="E59" s="4" t="s">
        <v>81</v>
      </c>
      <c r="F59" s="3" t="s">
        <v>152</v>
      </c>
      <c r="G59" s="8" t="s">
        <v>24</v>
      </c>
      <c r="H59" s="4" t="s">
        <v>15</v>
      </c>
      <c r="I59" s="5">
        <v>6</v>
      </c>
      <c r="K59" s="4" t="s">
        <v>27</v>
      </c>
      <c r="L59" s="4" t="s">
        <v>16</v>
      </c>
      <c r="M59" s="3" t="s">
        <v>153</v>
      </c>
      <c r="N59" s="4" t="s">
        <v>81</v>
      </c>
      <c r="O59" s="4" t="s">
        <v>141</v>
      </c>
      <c r="P59" s="3" t="s">
        <v>19</v>
      </c>
      <c r="Q59" s="4" t="s">
        <v>59</v>
      </c>
    </row>
    <row r="60" spans="4:17" ht="22.5" hidden="1" customHeight="1" outlineLevel="3" x14ac:dyDescent="0.2">
      <c r="D60" s="6" t="s">
        <v>101</v>
      </c>
      <c r="E60" s="4" t="s">
        <v>67</v>
      </c>
      <c r="F60" s="3" t="s">
        <v>154</v>
      </c>
      <c r="G60" s="8" t="s">
        <v>24</v>
      </c>
      <c r="H60" s="4" t="s">
        <v>15</v>
      </c>
      <c r="I60" s="5">
        <v>12</v>
      </c>
      <c r="J60" s="7">
        <v>6</v>
      </c>
      <c r="K60" s="4" t="s">
        <v>21</v>
      </c>
      <c r="L60" s="4" t="s">
        <v>16</v>
      </c>
      <c r="M60" s="3" t="s">
        <v>155</v>
      </c>
      <c r="N60" s="4" t="s">
        <v>67</v>
      </c>
      <c r="O60" s="4" t="s">
        <v>18</v>
      </c>
      <c r="P60" s="3" t="s">
        <v>41</v>
      </c>
      <c r="Q60" s="4" t="s">
        <v>59</v>
      </c>
    </row>
    <row r="61" spans="4:17" ht="22.5" hidden="1" customHeight="1" outlineLevel="3" x14ac:dyDescent="0.2">
      <c r="D61" s="6" t="s">
        <v>101</v>
      </c>
      <c r="E61" s="4" t="s">
        <v>67</v>
      </c>
      <c r="F61" s="3" t="s">
        <v>156</v>
      </c>
      <c r="G61" s="8" t="s">
        <v>24</v>
      </c>
      <c r="H61" s="4" t="s">
        <v>15</v>
      </c>
      <c r="I61" s="5">
        <v>12</v>
      </c>
      <c r="J61" s="7">
        <v>6</v>
      </c>
      <c r="K61" s="4" t="s">
        <v>21</v>
      </c>
      <c r="L61" s="4" t="s">
        <v>16</v>
      </c>
      <c r="M61" s="3" t="s">
        <v>157</v>
      </c>
      <c r="N61" s="4" t="s">
        <v>67</v>
      </c>
      <c r="O61" s="4" t="s">
        <v>18</v>
      </c>
      <c r="P61" s="3" t="s">
        <v>41</v>
      </c>
      <c r="Q61" s="4" t="s">
        <v>59</v>
      </c>
    </row>
    <row r="62" spans="4:17" ht="22.5" hidden="1" customHeight="1" outlineLevel="3" x14ac:dyDescent="0.2">
      <c r="D62" s="6" t="s">
        <v>101</v>
      </c>
      <c r="E62" s="4" t="s">
        <v>67</v>
      </c>
      <c r="F62" s="3" t="s">
        <v>158</v>
      </c>
      <c r="G62" s="8" t="s">
        <v>24</v>
      </c>
      <c r="H62" s="4" t="s">
        <v>15</v>
      </c>
      <c r="I62" s="5">
        <v>12</v>
      </c>
      <c r="J62" s="7">
        <v>6</v>
      </c>
      <c r="K62" s="4" t="s">
        <v>42</v>
      </c>
      <c r="L62" s="4" t="s">
        <v>16</v>
      </c>
      <c r="M62" s="3" t="s">
        <v>155</v>
      </c>
      <c r="N62" s="4" t="s">
        <v>67</v>
      </c>
      <c r="O62" s="4" t="s">
        <v>18</v>
      </c>
      <c r="P62" s="3" t="s">
        <v>41</v>
      </c>
      <c r="Q62" s="4" t="s">
        <v>59</v>
      </c>
    </row>
    <row r="63" spans="4:17" ht="22.5" hidden="1" customHeight="1" outlineLevel="3" x14ac:dyDescent="0.2">
      <c r="D63" s="6" t="s">
        <v>101</v>
      </c>
      <c r="E63" s="4" t="s">
        <v>67</v>
      </c>
      <c r="F63" s="3" t="s">
        <v>159</v>
      </c>
      <c r="G63" s="8" t="s">
        <v>24</v>
      </c>
      <c r="H63" s="4" t="s">
        <v>15</v>
      </c>
      <c r="I63" s="5">
        <v>12</v>
      </c>
      <c r="J63" s="7">
        <v>6</v>
      </c>
      <c r="K63" s="4" t="s">
        <v>42</v>
      </c>
      <c r="L63" s="4" t="s">
        <v>16</v>
      </c>
      <c r="M63" s="3" t="s">
        <v>157</v>
      </c>
      <c r="N63" s="4" t="s">
        <v>67</v>
      </c>
      <c r="O63" s="4" t="s">
        <v>18</v>
      </c>
      <c r="P63" s="3" t="s">
        <v>41</v>
      </c>
      <c r="Q63" s="4" t="s">
        <v>59</v>
      </c>
    </row>
    <row r="64" spans="4:17" ht="22.5" hidden="1" customHeight="1" outlineLevel="3" x14ac:dyDescent="0.2">
      <c r="D64" s="6" t="s">
        <v>101</v>
      </c>
      <c r="E64" s="4" t="s">
        <v>63</v>
      </c>
      <c r="F64" s="3" t="s">
        <v>160</v>
      </c>
      <c r="G64" s="8" t="s">
        <v>56</v>
      </c>
      <c r="H64" s="4" t="s">
        <v>15</v>
      </c>
      <c r="I64" s="5">
        <v>12</v>
      </c>
      <c r="J64" s="7">
        <v>6</v>
      </c>
      <c r="K64" s="4" t="s">
        <v>21</v>
      </c>
      <c r="M64" s="3" t="s">
        <v>161</v>
      </c>
      <c r="N64" s="4" t="s">
        <v>63</v>
      </c>
      <c r="O64" s="4" t="s">
        <v>18</v>
      </c>
      <c r="P64" s="3" t="s">
        <v>41</v>
      </c>
      <c r="Q64" s="4" t="s">
        <v>59</v>
      </c>
    </row>
    <row r="65" spans="4:17" ht="22.5" hidden="1" customHeight="1" outlineLevel="3" x14ac:dyDescent="0.2">
      <c r="D65" s="6" t="s">
        <v>101</v>
      </c>
      <c r="E65" s="4" t="s">
        <v>63</v>
      </c>
      <c r="F65" s="3" t="s">
        <v>162</v>
      </c>
      <c r="G65" s="8" t="s">
        <v>56</v>
      </c>
      <c r="H65" s="4" t="s">
        <v>15</v>
      </c>
      <c r="I65" s="5">
        <v>12</v>
      </c>
      <c r="J65" s="7">
        <v>6</v>
      </c>
      <c r="K65" s="4" t="s">
        <v>21</v>
      </c>
      <c r="L65" s="4" t="s">
        <v>16</v>
      </c>
      <c r="M65" s="3" t="s">
        <v>163</v>
      </c>
      <c r="N65" s="4" t="s">
        <v>63</v>
      </c>
      <c r="O65" s="4" t="s">
        <v>141</v>
      </c>
      <c r="P65" s="3" t="s">
        <v>41</v>
      </c>
      <c r="Q65" s="4" t="s">
        <v>59</v>
      </c>
    </row>
    <row r="66" spans="4:17" ht="22.5" hidden="1" customHeight="1" outlineLevel="3" x14ac:dyDescent="0.2">
      <c r="D66" s="6" t="s">
        <v>101</v>
      </c>
      <c r="E66" s="4" t="s">
        <v>63</v>
      </c>
      <c r="F66" s="3" t="s">
        <v>164</v>
      </c>
      <c r="G66" s="8" t="s">
        <v>56</v>
      </c>
      <c r="H66" s="4" t="s">
        <v>15</v>
      </c>
      <c r="I66" s="5">
        <v>12</v>
      </c>
      <c r="J66" s="7">
        <v>6</v>
      </c>
      <c r="K66" s="4" t="s">
        <v>42</v>
      </c>
      <c r="M66" s="3" t="s">
        <v>161</v>
      </c>
      <c r="N66" s="4" t="s">
        <v>63</v>
      </c>
      <c r="O66" s="4" t="s">
        <v>18</v>
      </c>
      <c r="P66" s="3" t="s">
        <v>41</v>
      </c>
      <c r="Q66" s="4" t="s">
        <v>59</v>
      </c>
    </row>
    <row r="67" spans="4:17" ht="22.5" hidden="1" customHeight="1" outlineLevel="3" x14ac:dyDescent="0.2">
      <c r="D67" s="6" t="s">
        <v>101</v>
      </c>
      <c r="E67" s="4" t="s">
        <v>63</v>
      </c>
      <c r="F67" s="3" t="s">
        <v>165</v>
      </c>
      <c r="G67" s="8" t="s">
        <v>56</v>
      </c>
      <c r="H67" s="4" t="s">
        <v>65</v>
      </c>
      <c r="I67" s="5">
        <v>12</v>
      </c>
      <c r="J67" s="7">
        <v>6</v>
      </c>
      <c r="K67" s="4" t="s">
        <v>42</v>
      </c>
      <c r="L67" s="4" t="s">
        <v>16</v>
      </c>
      <c r="M67" s="3" t="s">
        <v>163</v>
      </c>
      <c r="N67" s="4" t="s">
        <v>63</v>
      </c>
      <c r="O67" s="4" t="s">
        <v>141</v>
      </c>
      <c r="P67" s="3" t="s">
        <v>41</v>
      </c>
      <c r="Q67" s="4" t="s">
        <v>59</v>
      </c>
    </row>
    <row r="68" spans="4:17" ht="22.5" hidden="1" customHeight="1" outlineLevel="3" x14ac:dyDescent="0.2">
      <c r="D68" s="6" t="s">
        <v>101</v>
      </c>
      <c r="E68" s="4" t="s">
        <v>81</v>
      </c>
      <c r="F68" s="3" t="s">
        <v>166</v>
      </c>
      <c r="G68" s="8" t="s">
        <v>24</v>
      </c>
      <c r="H68" s="4" t="s">
        <v>15</v>
      </c>
      <c r="I68" s="5">
        <v>6</v>
      </c>
      <c r="K68" s="4" t="s">
        <v>27</v>
      </c>
      <c r="M68" s="3" t="s">
        <v>167</v>
      </c>
      <c r="N68" s="4" t="s">
        <v>81</v>
      </c>
      <c r="O68" s="4" t="s">
        <v>18</v>
      </c>
      <c r="P68" s="3" t="s">
        <v>41</v>
      </c>
      <c r="Q68" s="4" t="s">
        <v>59</v>
      </c>
    </row>
    <row r="69" spans="4:17" ht="22.5" hidden="1" customHeight="1" outlineLevel="3" x14ac:dyDescent="0.2">
      <c r="D69" s="6" t="s">
        <v>101</v>
      </c>
      <c r="E69" s="4" t="s">
        <v>81</v>
      </c>
      <c r="F69" s="3" t="s">
        <v>168</v>
      </c>
      <c r="G69" s="8" t="s">
        <v>24</v>
      </c>
      <c r="H69" s="4" t="s">
        <v>15</v>
      </c>
      <c r="I69" s="5">
        <v>6</v>
      </c>
      <c r="K69" s="4" t="s">
        <v>27</v>
      </c>
      <c r="L69" s="4" t="s">
        <v>16</v>
      </c>
      <c r="M69" s="3" t="s">
        <v>169</v>
      </c>
      <c r="N69" s="4" t="s">
        <v>81</v>
      </c>
      <c r="O69" s="4" t="s">
        <v>141</v>
      </c>
      <c r="P69" s="3" t="s">
        <v>41</v>
      </c>
      <c r="Q69" s="4" t="s">
        <v>59</v>
      </c>
    </row>
    <row r="70" spans="4:17" ht="22.5" hidden="1" customHeight="1" outlineLevel="3" x14ac:dyDescent="0.2">
      <c r="D70" s="6" t="s">
        <v>101</v>
      </c>
      <c r="E70" s="4" t="s">
        <v>72</v>
      </c>
      <c r="F70" s="3" t="s">
        <v>170</v>
      </c>
      <c r="G70" s="8" t="s">
        <v>24</v>
      </c>
      <c r="H70" s="4" t="s">
        <v>15</v>
      </c>
      <c r="I70" s="5">
        <v>12</v>
      </c>
      <c r="J70" s="7">
        <v>6</v>
      </c>
      <c r="K70" s="4" t="s">
        <v>21</v>
      </c>
      <c r="L70" s="4" t="s">
        <v>16</v>
      </c>
      <c r="M70" s="3" t="s">
        <v>171</v>
      </c>
      <c r="N70" s="4" t="s">
        <v>72</v>
      </c>
      <c r="O70" s="4" t="s">
        <v>26</v>
      </c>
      <c r="P70" s="3" t="s">
        <v>19</v>
      </c>
      <c r="Q70" s="4" t="s">
        <v>89</v>
      </c>
    </row>
    <row r="71" spans="4:17" ht="22.5" hidden="1" customHeight="1" outlineLevel="3" x14ac:dyDescent="0.2">
      <c r="D71" s="6" t="s">
        <v>101</v>
      </c>
      <c r="E71" s="4" t="s">
        <v>72</v>
      </c>
      <c r="F71" s="3" t="s">
        <v>172</v>
      </c>
      <c r="G71" s="8" t="s">
        <v>24</v>
      </c>
      <c r="H71" s="4" t="s">
        <v>15</v>
      </c>
      <c r="I71" s="5">
        <v>12</v>
      </c>
      <c r="J71" s="7">
        <v>6</v>
      </c>
      <c r="K71" s="4" t="s">
        <v>21</v>
      </c>
      <c r="L71" s="4" t="s">
        <v>16</v>
      </c>
      <c r="M71" s="3" t="s">
        <v>173</v>
      </c>
      <c r="N71" s="4" t="s">
        <v>72</v>
      </c>
      <c r="O71" s="4" t="s">
        <v>26</v>
      </c>
      <c r="P71" s="3" t="s">
        <v>19</v>
      </c>
      <c r="Q71" s="4" t="s">
        <v>89</v>
      </c>
    </row>
    <row r="72" spans="4:17" ht="22.5" hidden="1" customHeight="1" outlineLevel="3" x14ac:dyDescent="0.2">
      <c r="D72" s="6" t="s">
        <v>101</v>
      </c>
      <c r="E72" s="4" t="s">
        <v>72</v>
      </c>
      <c r="F72" s="3" t="s">
        <v>174</v>
      </c>
      <c r="G72" s="8" t="s">
        <v>24</v>
      </c>
      <c r="H72" s="4" t="s">
        <v>15</v>
      </c>
      <c r="I72" s="5">
        <v>12</v>
      </c>
      <c r="J72" s="7">
        <v>6</v>
      </c>
      <c r="K72" s="4" t="s">
        <v>42</v>
      </c>
      <c r="M72" s="3" t="s">
        <v>171</v>
      </c>
      <c r="N72" s="4" t="s">
        <v>72</v>
      </c>
      <c r="O72" s="4" t="s">
        <v>26</v>
      </c>
      <c r="P72" s="3" t="s">
        <v>19</v>
      </c>
      <c r="Q72" s="4" t="s">
        <v>89</v>
      </c>
    </row>
    <row r="73" spans="4:17" ht="22.5" hidden="1" customHeight="1" outlineLevel="3" x14ac:dyDescent="0.2">
      <c r="D73" s="6" t="s">
        <v>101</v>
      </c>
      <c r="E73" s="4" t="s">
        <v>72</v>
      </c>
      <c r="F73" s="3" t="s">
        <v>175</v>
      </c>
      <c r="G73" s="8" t="s">
        <v>24</v>
      </c>
      <c r="H73" s="4" t="s">
        <v>15</v>
      </c>
      <c r="I73" s="5">
        <v>12</v>
      </c>
      <c r="J73" s="7">
        <v>6</v>
      </c>
      <c r="K73" s="4" t="s">
        <v>42</v>
      </c>
      <c r="M73" s="3" t="s">
        <v>173</v>
      </c>
      <c r="N73" s="4" t="s">
        <v>72</v>
      </c>
      <c r="O73" s="4" t="s">
        <v>26</v>
      </c>
      <c r="P73" s="3" t="s">
        <v>19</v>
      </c>
      <c r="Q73" s="4" t="s">
        <v>89</v>
      </c>
    </row>
    <row r="74" spans="4:17" ht="22.5" hidden="1" customHeight="1" outlineLevel="3" x14ac:dyDescent="0.2">
      <c r="D74" s="6" t="s">
        <v>101</v>
      </c>
      <c r="E74" s="4" t="s">
        <v>60</v>
      </c>
      <c r="F74" s="3" t="s">
        <v>176</v>
      </c>
      <c r="G74" s="8" t="s">
        <v>24</v>
      </c>
      <c r="H74" s="4" t="s">
        <v>15</v>
      </c>
      <c r="I74" s="5">
        <v>12</v>
      </c>
      <c r="J74" s="7">
        <v>6</v>
      </c>
      <c r="K74" s="4" t="s">
        <v>21</v>
      </c>
      <c r="L74" s="4" t="s">
        <v>177</v>
      </c>
      <c r="M74" s="3" t="s">
        <v>178</v>
      </c>
      <c r="N74" s="4" t="s">
        <v>60</v>
      </c>
      <c r="O74" s="4" t="s">
        <v>18</v>
      </c>
      <c r="P74" s="3" t="s">
        <v>19</v>
      </c>
      <c r="Q74" s="4" t="s">
        <v>89</v>
      </c>
    </row>
    <row r="75" spans="4:17" ht="22.5" hidden="1" customHeight="1" outlineLevel="3" x14ac:dyDescent="0.2">
      <c r="D75" s="6" t="s">
        <v>101</v>
      </c>
      <c r="E75" s="4" t="s">
        <v>60</v>
      </c>
      <c r="F75" s="3" t="s">
        <v>179</v>
      </c>
      <c r="G75" s="8" t="s">
        <v>24</v>
      </c>
      <c r="H75" s="4" t="s">
        <v>180</v>
      </c>
      <c r="I75" s="5">
        <v>12</v>
      </c>
      <c r="J75" s="7">
        <v>6</v>
      </c>
      <c r="K75" s="4" t="s">
        <v>21</v>
      </c>
      <c r="L75" s="4" t="s">
        <v>181</v>
      </c>
      <c r="M75" s="3" t="s">
        <v>178</v>
      </c>
      <c r="N75" s="4" t="s">
        <v>60</v>
      </c>
      <c r="O75" s="4" t="s">
        <v>18</v>
      </c>
      <c r="P75" s="3" t="s">
        <v>19</v>
      </c>
      <c r="Q75" s="4" t="s">
        <v>89</v>
      </c>
    </row>
    <row r="76" spans="4:17" ht="22.5" hidden="1" customHeight="1" outlineLevel="3" x14ac:dyDescent="0.2">
      <c r="D76" s="6" t="s">
        <v>101</v>
      </c>
      <c r="E76" s="4" t="s">
        <v>60</v>
      </c>
      <c r="F76" s="3" t="s">
        <v>182</v>
      </c>
      <c r="G76" s="8" t="s">
        <v>24</v>
      </c>
      <c r="H76" s="4" t="s">
        <v>15</v>
      </c>
      <c r="I76" s="5">
        <v>12</v>
      </c>
      <c r="J76" s="7">
        <v>6</v>
      </c>
      <c r="K76" s="4" t="s">
        <v>42</v>
      </c>
      <c r="L76" s="4" t="s">
        <v>183</v>
      </c>
      <c r="M76" s="3" t="s">
        <v>184</v>
      </c>
      <c r="N76" s="4" t="s">
        <v>60</v>
      </c>
      <c r="O76" s="4" t="s">
        <v>18</v>
      </c>
      <c r="P76" s="3" t="s">
        <v>19</v>
      </c>
      <c r="Q76" s="4" t="s">
        <v>89</v>
      </c>
    </row>
    <row r="77" spans="4:17" ht="22.5" hidden="1" customHeight="1" outlineLevel="3" x14ac:dyDescent="0.2">
      <c r="D77" s="6" t="s">
        <v>101</v>
      </c>
      <c r="E77" s="4" t="s">
        <v>60</v>
      </c>
      <c r="F77" s="3" t="s">
        <v>185</v>
      </c>
      <c r="G77" s="8" t="s">
        <v>24</v>
      </c>
      <c r="H77" s="4" t="s">
        <v>180</v>
      </c>
      <c r="I77" s="5">
        <v>12</v>
      </c>
      <c r="J77" s="7">
        <v>6</v>
      </c>
      <c r="K77" s="4" t="s">
        <v>42</v>
      </c>
      <c r="L77" s="4" t="s">
        <v>186</v>
      </c>
      <c r="M77" s="3" t="s">
        <v>184</v>
      </c>
      <c r="N77" s="4" t="s">
        <v>60</v>
      </c>
      <c r="O77" s="4" t="s">
        <v>18</v>
      </c>
      <c r="P77" s="3" t="s">
        <v>19</v>
      </c>
      <c r="Q77" s="4" t="s">
        <v>89</v>
      </c>
    </row>
    <row r="78" spans="4:17" ht="22.5" hidden="1" customHeight="1" outlineLevel="3" x14ac:dyDescent="0.2">
      <c r="D78" s="6" t="s">
        <v>101</v>
      </c>
      <c r="E78" s="4" t="s">
        <v>86</v>
      </c>
      <c r="F78" s="3" t="s">
        <v>187</v>
      </c>
      <c r="G78" s="8" t="s">
        <v>24</v>
      </c>
      <c r="H78" s="4" t="s">
        <v>15</v>
      </c>
      <c r="I78" s="5">
        <v>9</v>
      </c>
      <c r="K78" s="4" t="s">
        <v>27</v>
      </c>
      <c r="L78" s="4" t="s">
        <v>16</v>
      </c>
      <c r="M78" s="3" t="s">
        <v>100</v>
      </c>
      <c r="N78" s="4" t="s">
        <v>86</v>
      </c>
      <c r="O78" s="4" t="s">
        <v>26</v>
      </c>
      <c r="P78" s="3" t="s">
        <v>41</v>
      </c>
      <c r="Q78" s="4" t="s">
        <v>89</v>
      </c>
    </row>
    <row r="79" spans="4:17" ht="22.5" hidden="1" customHeight="1" outlineLevel="3" x14ac:dyDescent="0.2">
      <c r="D79" s="6" t="s">
        <v>101</v>
      </c>
      <c r="E79" s="4" t="s">
        <v>86</v>
      </c>
      <c r="F79" s="3" t="s">
        <v>188</v>
      </c>
      <c r="G79" s="8" t="s">
        <v>24</v>
      </c>
      <c r="H79" s="4" t="s">
        <v>15</v>
      </c>
      <c r="I79" s="5">
        <v>9</v>
      </c>
      <c r="K79" s="4" t="s">
        <v>27</v>
      </c>
      <c r="L79" s="4" t="s">
        <v>16</v>
      </c>
      <c r="M79" s="3" t="s">
        <v>189</v>
      </c>
      <c r="N79" s="4" t="s">
        <v>86</v>
      </c>
      <c r="O79" s="4" t="s">
        <v>141</v>
      </c>
      <c r="P79" s="3" t="s">
        <v>41</v>
      </c>
      <c r="Q79" s="4" t="s">
        <v>89</v>
      </c>
    </row>
    <row r="80" spans="4:17" ht="22.5" hidden="1" customHeight="1" outlineLevel="3" x14ac:dyDescent="0.2">
      <c r="D80" s="6" t="s">
        <v>101</v>
      </c>
      <c r="E80" s="4" t="s">
        <v>190</v>
      </c>
      <c r="F80" s="3" t="s">
        <v>191</v>
      </c>
      <c r="G80" s="8" t="s">
        <v>24</v>
      </c>
      <c r="H80" s="4" t="s">
        <v>15</v>
      </c>
      <c r="I80" s="5">
        <v>6</v>
      </c>
      <c r="K80" s="4" t="s">
        <v>27</v>
      </c>
      <c r="L80" s="4" t="s">
        <v>177</v>
      </c>
      <c r="M80" s="3" t="s">
        <v>192</v>
      </c>
      <c r="N80" s="4" t="s">
        <v>190</v>
      </c>
      <c r="O80" s="4" t="s">
        <v>18</v>
      </c>
      <c r="P80" s="3" t="s">
        <v>41</v>
      </c>
      <c r="Q80" s="4" t="s">
        <v>89</v>
      </c>
    </row>
    <row r="81" spans="3:17" ht="22.5" hidden="1" customHeight="1" outlineLevel="3" x14ac:dyDescent="0.2">
      <c r="D81" s="6" t="s">
        <v>101</v>
      </c>
      <c r="E81" s="4" t="s">
        <v>190</v>
      </c>
      <c r="F81" s="3" t="s">
        <v>193</v>
      </c>
      <c r="G81" s="8" t="s">
        <v>24</v>
      </c>
      <c r="H81" s="4" t="s">
        <v>180</v>
      </c>
      <c r="I81" s="5">
        <v>6</v>
      </c>
      <c r="K81" s="4" t="s">
        <v>27</v>
      </c>
      <c r="L81" s="4" t="s">
        <v>194</v>
      </c>
      <c r="M81" s="3" t="s">
        <v>192</v>
      </c>
      <c r="N81" s="4" t="s">
        <v>190</v>
      </c>
      <c r="O81" s="4" t="s">
        <v>18</v>
      </c>
      <c r="P81" s="3" t="s">
        <v>41</v>
      </c>
      <c r="Q81" s="4" t="s">
        <v>89</v>
      </c>
    </row>
    <row r="82" spans="3:17" ht="16.5" customHeight="1" outlineLevel="2" collapsed="1" x14ac:dyDescent="0.25">
      <c r="C82" s="2" t="s">
        <v>355</v>
      </c>
    </row>
    <row r="83" spans="3:17" ht="66" hidden="1" customHeight="1" outlineLevel="3" x14ac:dyDescent="0.2">
      <c r="D83" s="6" t="s">
        <v>195</v>
      </c>
      <c r="E83" s="4" t="s">
        <v>12</v>
      </c>
      <c r="F83" s="3" t="s">
        <v>13</v>
      </c>
      <c r="G83" s="8" t="s">
        <v>14</v>
      </c>
      <c r="H83" s="4" t="s">
        <v>15</v>
      </c>
      <c r="I83" s="5">
        <v>12</v>
      </c>
      <c r="J83" s="7">
        <v>6</v>
      </c>
      <c r="K83" s="4" t="s">
        <v>21</v>
      </c>
      <c r="L83" s="4" t="s">
        <v>196</v>
      </c>
      <c r="M83" s="3" t="s">
        <v>197</v>
      </c>
      <c r="N83" s="4" t="s">
        <v>12</v>
      </c>
      <c r="O83" s="4" t="s">
        <v>18</v>
      </c>
      <c r="P83" s="3" t="s">
        <v>19</v>
      </c>
      <c r="Q83" s="4" t="s">
        <v>20</v>
      </c>
    </row>
    <row r="84" spans="3:17" ht="44.1" hidden="1" customHeight="1" outlineLevel="3" x14ac:dyDescent="0.2">
      <c r="D84" s="6" t="s">
        <v>195</v>
      </c>
      <c r="E84" s="4" t="s">
        <v>12</v>
      </c>
      <c r="F84" s="3" t="s">
        <v>39</v>
      </c>
      <c r="G84" s="8" t="s">
        <v>14</v>
      </c>
      <c r="H84" s="4" t="s">
        <v>15</v>
      </c>
      <c r="I84" s="5">
        <v>12</v>
      </c>
      <c r="J84" s="7">
        <v>6</v>
      </c>
      <c r="K84" s="4" t="s">
        <v>42</v>
      </c>
      <c r="L84" s="4" t="s">
        <v>198</v>
      </c>
      <c r="M84" s="3" t="s">
        <v>197</v>
      </c>
      <c r="N84" s="4" t="s">
        <v>12</v>
      </c>
      <c r="O84" s="4" t="s">
        <v>18</v>
      </c>
      <c r="P84" s="3" t="s">
        <v>19</v>
      </c>
      <c r="Q84" s="4" t="s">
        <v>20</v>
      </c>
    </row>
    <row r="85" spans="3:17" ht="33" hidden="1" customHeight="1" outlineLevel="3" x14ac:dyDescent="0.2">
      <c r="D85" s="6" t="s">
        <v>195</v>
      </c>
      <c r="E85" s="4" t="s">
        <v>22</v>
      </c>
      <c r="F85" s="3" t="s">
        <v>23</v>
      </c>
      <c r="G85" s="8" t="s">
        <v>24</v>
      </c>
      <c r="H85" s="4" t="s">
        <v>15</v>
      </c>
      <c r="I85" s="5">
        <v>6</v>
      </c>
      <c r="K85" s="4" t="s">
        <v>27</v>
      </c>
      <c r="L85" s="4" t="s">
        <v>199</v>
      </c>
      <c r="M85" s="3" t="s">
        <v>200</v>
      </c>
      <c r="N85" s="4" t="s">
        <v>22</v>
      </c>
      <c r="O85" s="4" t="s">
        <v>141</v>
      </c>
      <c r="P85" s="3" t="s">
        <v>19</v>
      </c>
      <c r="Q85" s="4" t="s">
        <v>20</v>
      </c>
    </row>
    <row r="86" spans="3:17" ht="23.85" hidden="1" customHeight="1" outlineLevel="3" x14ac:dyDescent="0.2">
      <c r="D86" s="6" t="s">
        <v>195</v>
      </c>
      <c r="E86" s="4" t="s">
        <v>47</v>
      </c>
      <c r="F86" s="3" t="s">
        <v>48</v>
      </c>
      <c r="G86" s="8" t="s">
        <v>14</v>
      </c>
      <c r="H86" s="4" t="s">
        <v>15</v>
      </c>
      <c r="I86" s="5">
        <v>12</v>
      </c>
      <c r="J86" s="7">
        <v>6</v>
      </c>
      <c r="K86" s="4" t="s">
        <v>21</v>
      </c>
      <c r="L86" s="4" t="s">
        <v>201</v>
      </c>
      <c r="M86" s="3" t="s">
        <v>132</v>
      </c>
      <c r="N86" s="4" t="s">
        <v>47</v>
      </c>
      <c r="O86" s="4" t="s">
        <v>26</v>
      </c>
      <c r="P86" s="3" t="s">
        <v>19</v>
      </c>
      <c r="Q86" s="4" t="s">
        <v>20</v>
      </c>
    </row>
    <row r="87" spans="3:17" ht="23.85" hidden="1" customHeight="1" outlineLevel="3" x14ac:dyDescent="0.2">
      <c r="D87" s="6" t="s">
        <v>195</v>
      </c>
      <c r="E87" s="4" t="s">
        <v>33</v>
      </c>
      <c r="F87" s="3" t="s">
        <v>34</v>
      </c>
      <c r="G87" s="8" t="s">
        <v>14</v>
      </c>
      <c r="H87" s="4" t="s">
        <v>30</v>
      </c>
      <c r="I87" s="5">
        <v>6</v>
      </c>
      <c r="K87" s="4" t="s">
        <v>27</v>
      </c>
      <c r="L87" s="4" t="s">
        <v>201</v>
      </c>
      <c r="M87" s="3" t="s">
        <v>202</v>
      </c>
      <c r="N87" s="4" t="s">
        <v>27</v>
      </c>
      <c r="O87" s="4" t="s">
        <v>32</v>
      </c>
      <c r="P87" s="3" t="s">
        <v>19</v>
      </c>
      <c r="Q87" s="4" t="s">
        <v>20</v>
      </c>
    </row>
    <row r="88" spans="3:17" ht="23.85" hidden="1" customHeight="1" outlineLevel="3" x14ac:dyDescent="0.2">
      <c r="D88" s="6" t="s">
        <v>195</v>
      </c>
      <c r="E88" s="4" t="s">
        <v>43</v>
      </c>
      <c r="F88" s="3" t="s">
        <v>44</v>
      </c>
      <c r="G88" s="8" t="s">
        <v>14</v>
      </c>
      <c r="H88" s="4" t="s">
        <v>203</v>
      </c>
      <c r="I88" s="5">
        <v>6</v>
      </c>
      <c r="K88" s="4" t="s">
        <v>27</v>
      </c>
      <c r="L88" s="4" t="s">
        <v>204</v>
      </c>
      <c r="M88" s="3" t="s">
        <v>205</v>
      </c>
      <c r="N88" s="4" t="s">
        <v>43</v>
      </c>
      <c r="O88" s="4" t="s">
        <v>141</v>
      </c>
      <c r="P88" s="3" t="s">
        <v>41</v>
      </c>
      <c r="Q88" s="4" t="s">
        <v>20</v>
      </c>
    </row>
    <row r="89" spans="3:17" ht="23.85" hidden="1" customHeight="1" outlineLevel="3" x14ac:dyDescent="0.2">
      <c r="D89" s="6" t="s">
        <v>195</v>
      </c>
      <c r="E89" s="4" t="s">
        <v>47</v>
      </c>
      <c r="F89" s="3" t="s">
        <v>50</v>
      </c>
      <c r="G89" s="8" t="s">
        <v>14</v>
      </c>
      <c r="H89" s="4" t="s">
        <v>30</v>
      </c>
      <c r="I89" s="5">
        <v>12</v>
      </c>
      <c r="J89" s="7">
        <v>6</v>
      </c>
      <c r="K89" s="4" t="s">
        <v>42</v>
      </c>
      <c r="L89" s="4" t="s">
        <v>206</v>
      </c>
      <c r="M89" s="3" t="s">
        <v>207</v>
      </c>
      <c r="N89" s="4" t="s">
        <v>27</v>
      </c>
      <c r="O89" s="4" t="s">
        <v>32</v>
      </c>
      <c r="P89" s="3" t="s">
        <v>41</v>
      </c>
      <c r="Q89" s="4" t="s">
        <v>20</v>
      </c>
    </row>
    <row r="90" spans="3:17" ht="23.85" hidden="1" customHeight="1" outlineLevel="3" x14ac:dyDescent="0.2">
      <c r="D90" s="6" t="s">
        <v>195</v>
      </c>
      <c r="E90" s="4" t="s">
        <v>28</v>
      </c>
      <c r="F90" s="3" t="s">
        <v>29</v>
      </c>
      <c r="G90" s="8" t="s">
        <v>14</v>
      </c>
      <c r="H90" s="4" t="s">
        <v>203</v>
      </c>
      <c r="I90" s="5">
        <v>6</v>
      </c>
      <c r="K90" s="4" t="s">
        <v>27</v>
      </c>
      <c r="L90" s="4" t="s">
        <v>208</v>
      </c>
      <c r="M90" s="3" t="s">
        <v>209</v>
      </c>
      <c r="N90" s="4" t="s">
        <v>28</v>
      </c>
      <c r="O90" s="4" t="s">
        <v>141</v>
      </c>
      <c r="P90" s="3" t="s">
        <v>41</v>
      </c>
      <c r="Q90" s="4" t="s">
        <v>20</v>
      </c>
    </row>
    <row r="91" spans="3:17" ht="23.85" hidden="1" customHeight="1" outlineLevel="3" x14ac:dyDescent="0.2">
      <c r="D91" s="6" t="s">
        <v>195</v>
      </c>
      <c r="E91" s="4" t="s">
        <v>210</v>
      </c>
      <c r="F91" s="3" t="s">
        <v>211</v>
      </c>
      <c r="G91" s="8" t="s">
        <v>212</v>
      </c>
      <c r="H91" s="4" t="s">
        <v>30</v>
      </c>
      <c r="I91" s="5">
        <v>3</v>
      </c>
      <c r="K91" s="4" t="s">
        <v>27</v>
      </c>
      <c r="L91" s="4" t="s">
        <v>213</v>
      </c>
      <c r="M91" s="3" t="s">
        <v>214</v>
      </c>
      <c r="N91" s="4" t="s">
        <v>27</v>
      </c>
      <c r="O91" s="4" t="s">
        <v>32</v>
      </c>
      <c r="P91" s="3" t="s">
        <v>41</v>
      </c>
      <c r="Q91" s="4" t="s">
        <v>20</v>
      </c>
    </row>
    <row r="92" spans="3:17" ht="33" hidden="1" customHeight="1" outlineLevel="3" x14ac:dyDescent="0.2">
      <c r="D92" s="6" t="s">
        <v>195</v>
      </c>
      <c r="E92" s="4" t="s">
        <v>142</v>
      </c>
      <c r="F92" s="3" t="s">
        <v>215</v>
      </c>
      <c r="G92" s="8" t="s">
        <v>14</v>
      </c>
      <c r="H92" s="4" t="s">
        <v>15</v>
      </c>
      <c r="I92" s="5">
        <v>6</v>
      </c>
      <c r="K92" s="4" t="s">
        <v>27</v>
      </c>
      <c r="L92" s="4" t="s">
        <v>216</v>
      </c>
      <c r="M92" s="3" t="s">
        <v>217</v>
      </c>
      <c r="N92" s="4" t="s">
        <v>142</v>
      </c>
      <c r="O92" s="4" t="s">
        <v>141</v>
      </c>
      <c r="P92" s="3" t="s">
        <v>41</v>
      </c>
      <c r="Q92" s="4" t="s">
        <v>20</v>
      </c>
    </row>
    <row r="93" spans="3:17" ht="23.85" hidden="1" customHeight="1" outlineLevel="3" x14ac:dyDescent="0.2">
      <c r="D93" s="6" t="s">
        <v>195</v>
      </c>
      <c r="E93" s="4" t="s">
        <v>12</v>
      </c>
      <c r="F93" s="3" t="s">
        <v>218</v>
      </c>
      <c r="G93" s="8" t="s">
        <v>14</v>
      </c>
      <c r="H93" s="4" t="s">
        <v>15</v>
      </c>
      <c r="I93" s="5">
        <v>6</v>
      </c>
      <c r="K93" s="4" t="s">
        <v>27</v>
      </c>
      <c r="M93" s="3" t="s">
        <v>219</v>
      </c>
      <c r="N93" s="4" t="s">
        <v>12</v>
      </c>
      <c r="O93" s="4" t="s">
        <v>141</v>
      </c>
      <c r="P93" s="3" t="s">
        <v>19</v>
      </c>
      <c r="Q93" s="4" t="s">
        <v>59</v>
      </c>
    </row>
    <row r="94" spans="3:17" ht="23.85" hidden="1" customHeight="1" outlineLevel="3" x14ac:dyDescent="0.2">
      <c r="D94" s="6" t="s">
        <v>195</v>
      </c>
      <c r="E94" s="4" t="s">
        <v>75</v>
      </c>
      <c r="F94" s="3" t="s">
        <v>76</v>
      </c>
      <c r="G94" s="8" t="s">
        <v>56</v>
      </c>
      <c r="H94" s="4" t="s">
        <v>15</v>
      </c>
      <c r="I94" s="5">
        <v>6</v>
      </c>
      <c r="K94" s="4" t="s">
        <v>27</v>
      </c>
      <c r="L94" s="4" t="s">
        <v>16</v>
      </c>
      <c r="M94" s="3" t="s">
        <v>140</v>
      </c>
      <c r="N94" s="4" t="s">
        <v>75</v>
      </c>
      <c r="O94" s="4" t="s">
        <v>141</v>
      </c>
      <c r="P94" s="3" t="s">
        <v>19</v>
      </c>
      <c r="Q94" s="4" t="s">
        <v>59</v>
      </c>
    </row>
    <row r="95" spans="3:17" ht="23.85" hidden="1" customHeight="1" outlineLevel="3" x14ac:dyDescent="0.2">
      <c r="D95" s="6" t="s">
        <v>195</v>
      </c>
      <c r="E95" s="4" t="s">
        <v>220</v>
      </c>
      <c r="F95" s="3" t="s">
        <v>221</v>
      </c>
      <c r="G95" s="8" t="s">
        <v>56</v>
      </c>
      <c r="H95" s="4" t="s">
        <v>45</v>
      </c>
      <c r="I95" s="5">
        <v>12</v>
      </c>
      <c r="J95" s="7">
        <v>6</v>
      </c>
      <c r="K95" s="4" t="s">
        <v>21</v>
      </c>
      <c r="M95" s="3" t="s">
        <v>222</v>
      </c>
      <c r="N95" s="4" t="s">
        <v>220</v>
      </c>
      <c r="O95" s="4" t="s">
        <v>26</v>
      </c>
      <c r="P95" s="3" t="s">
        <v>19</v>
      </c>
      <c r="Q95" s="4" t="s">
        <v>59</v>
      </c>
    </row>
    <row r="96" spans="3:17" ht="23.85" hidden="1" customHeight="1" outlineLevel="3" x14ac:dyDescent="0.2">
      <c r="D96" s="6" t="s">
        <v>195</v>
      </c>
      <c r="E96" s="4" t="s">
        <v>81</v>
      </c>
      <c r="F96" s="3" t="s">
        <v>223</v>
      </c>
      <c r="G96" s="8" t="s">
        <v>24</v>
      </c>
      <c r="H96" s="4" t="s">
        <v>15</v>
      </c>
      <c r="I96" s="5">
        <v>12</v>
      </c>
      <c r="J96" s="7">
        <v>6</v>
      </c>
      <c r="K96" s="4" t="s">
        <v>42</v>
      </c>
      <c r="L96" s="4" t="s">
        <v>16</v>
      </c>
      <c r="M96" s="3" t="s">
        <v>167</v>
      </c>
      <c r="N96" s="4" t="s">
        <v>81</v>
      </c>
      <c r="O96" s="4" t="s">
        <v>18</v>
      </c>
      <c r="P96" s="3" t="s">
        <v>19</v>
      </c>
      <c r="Q96" s="4" t="s">
        <v>59</v>
      </c>
    </row>
    <row r="97" spans="3:17" ht="44.1" hidden="1" customHeight="1" outlineLevel="3" x14ac:dyDescent="0.2">
      <c r="D97" s="6" t="s">
        <v>195</v>
      </c>
      <c r="E97" s="4" t="s">
        <v>78</v>
      </c>
      <c r="F97" s="3" t="s">
        <v>79</v>
      </c>
      <c r="G97" s="8" t="s">
        <v>24</v>
      </c>
      <c r="H97" s="4" t="s">
        <v>224</v>
      </c>
      <c r="I97" s="5">
        <v>6</v>
      </c>
      <c r="K97" s="4" t="s">
        <v>27</v>
      </c>
      <c r="L97" s="4" t="s">
        <v>225</v>
      </c>
      <c r="M97" s="3" t="s">
        <v>226</v>
      </c>
      <c r="N97" s="4" t="s">
        <v>27</v>
      </c>
      <c r="O97" s="4" t="s">
        <v>32</v>
      </c>
      <c r="P97" s="3" t="s">
        <v>19</v>
      </c>
      <c r="Q97" s="4" t="s">
        <v>59</v>
      </c>
    </row>
    <row r="98" spans="3:17" ht="23.85" hidden="1" customHeight="1" outlineLevel="3" x14ac:dyDescent="0.2">
      <c r="D98" s="6" t="s">
        <v>195</v>
      </c>
      <c r="E98" s="4" t="s">
        <v>58</v>
      </c>
      <c r="F98" s="3" t="s">
        <v>227</v>
      </c>
      <c r="G98" s="8" t="s">
        <v>24</v>
      </c>
      <c r="H98" s="4" t="s">
        <v>45</v>
      </c>
      <c r="I98" s="5">
        <v>6</v>
      </c>
      <c r="K98" s="4" t="s">
        <v>27</v>
      </c>
      <c r="L98" s="4" t="s">
        <v>16</v>
      </c>
      <c r="M98" s="3" t="s">
        <v>228</v>
      </c>
      <c r="N98" s="4" t="s">
        <v>58</v>
      </c>
      <c r="O98" s="4" t="s">
        <v>26</v>
      </c>
      <c r="P98" s="3" t="s">
        <v>41</v>
      </c>
      <c r="Q98" s="4" t="s">
        <v>59</v>
      </c>
    </row>
    <row r="99" spans="3:17" ht="23.85" hidden="1" customHeight="1" outlineLevel="3" x14ac:dyDescent="0.2">
      <c r="D99" s="6" t="s">
        <v>195</v>
      </c>
      <c r="E99" s="4" t="s">
        <v>67</v>
      </c>
      <c r="F99" s="3" t="s">
        <v>229</v>
      </c>
      <c r="G99" s="8" t="s">
        <v>24</v>
      </c>
      <c r="H99" s="4" t="s">
        <v>15</v>
      </c>
      <c r="I99" s="5">
        <v>12</v>
      </c>
      <c r="J99" s="7">
        <v>6</v>
      </c>
      <c r="K99" s="4" t="s">
        <v>21</v>
      </c>
      <c r="L99" s="4" t="s">
        <v>16</v>
      </c>
      <c r="M99" s="3" t="s">
        <v>230</v>
      </c>
      <c r="N99" s="4" t="s">
        <v>67</v>
      </c>
      <c r="O99" s="4" t="s">
        <v>141</v>
      </c>
      <c r="P99" s="3" t="s">
        <v>41</v>
      </c>
      <c r="Q99" s="4" t="s">
        <v>59</v>
      </c>
    </row>
    <row r="100" spans="3:17" ht="23.85" hidden="1" customHeight="1" outlineLevel="3" x14ac:dyDescent="0.2">
      <c r="D100" s="6" t="s">
        <v>195</v>
      </c>
      <c r="E100" s="4" t="s">
        <v>67</v>
      </c>
      <c r="F100" s="3" t="s">
        <v>231</v>
      </c>
      <c r="G100" s="8" t="s">
        <v>24</v>
      </c>
      <c r="H100" s="4" t="s">
        <v>15</v>
      </c>
      <c r="I100" s="5">
        <v>12</v>
      </c>
      <c r="J100" s="7">
        <v>6</v>
      </c>
      <c r="K100" s="4" t="s">
        <v>42</v>
      </c>
      <c r="L100" s="4" t="s">
        <v>16</v>
      </c>
      <c r="M100" s="3" t="s">
        <v>232</v>
      </c>
      <c r="N100" s="4" t="s">
        <v>67</v>
      </c>
      <c r="O100" s="4" t="s">
        <v>26</v>
      </c>
      <c r="P100" s="3" t="s">
        <v>41</v>
      </c>
      <c r="Q100" s="4" t="s">
        <v>59</v>
      </c>
    </row>
    <row r="101" spans="3:17" ht="33" hidden="1" customHeight="1" outlineLevel="3" x14ac:dyDescent="0.2">
      <c r="D101" s="6" t="s">
        <v>195</v>
      </c>
      <c r="E101" s="4" t="s">
        <v>142</v>
      </c>
      <c r="F101" s="3" t="s">
        <v>215</v>
      </c>
      <c r="G101" s="8" t="s">
        <v>14</v>
      </c>
      <c r="H101" s="4" t="s">
        <v>203</v>
      </c>
      <c r="I101" s="5">
        <v>6</v>
      </c>
      <c r="K101" s="4" t="s">
        <v>27</v>
      </c>
      <c r="L101" s="4" t="s">
        <v>233</v>
      </c>
      <c r="M101" s="3" t="s">
        <v>217</v>
      </c>
      <c r="N101" s="4" t="s">
        <v>142</v>
      </c>
      <c r="O101" s="4" t="s">
        <v>141</v>
      </c>
      <c r="P101" s="3" t="s">
        <v>41</v>
      </c>
      <c r="Q101" s="4" t="s">
        <v>59</v>
      </c>
    </row>
    <row r="102" spans="3:17" ht="23.85" hidden="1" customHeight="1" outlineLevel="3" x14ac:dyDescent="0.2">
      <c r="D102" s="6" t="s">
        <v>195</v>
      </c>
      <c r="E102" s="4" t="s">
        <v>63</v>
      </c>
      <c r="F102" s="3" t="s">
        <v>234</v>
      </c>
      <c r="G102" s="8" t="s">
        <v>56</v>
      </c>
      <c r="H102" s="4" t="s">
        <v>30</v>
      </c>
      <c r="I102" s="5">
        <v>6</v>
      </c>
      <c r="K102" s="4" t="s">
        <v>27</v>
      </c>
      <c r="M102" s="3" t="s">
        <v>235</v>
      </c>
      <c r="N102" s="4" t="s">
        <v>27</v>
      </c>
      <c r="O102" s="4" t="s">
        <v>32</v>
      </c>
      <c r="P102" s="3" t="s">
        <v>41</v>
      </c>
      <c r="Q102" s="4" t="s">
        <v>59</v>
      </c>
    </row>
    <row r="103" spans="3:17" ht="23.85" hidden="1" customHeight="1" outlineLevel="3" x14ac:dyDescent="0.2">
      <c r="D103" s="6" t="s">
        <v>195</v>
      </c>
      <c r="E103" s="4" t="s">
        <v>72</v>
      </c>
      <c r="F103" s="3" t="s">
        <v>236</v>
      </c>
      <c r="G103" s="8" t="s">
        <v>24</v>
      </c>
      <c r="H103" s="4" t="s">
        <v>15</v>
      </c>
      <c r="I103" s="5">
        <v>12</v>
      </c>
      <c r="J103" s="7">
        <v>6</v>
      </c>
      <c r="K103" s="4" t="s">
        <v>21</v>
      </c>
      <c r="L103" s="4" t="s">
        <v>16</v>
      </c>
      <c r="M103" s="3" t="s">
        <v>237</v>
      </c>
      <c r="N103" s="4" t="s">
        <v>72</v>
      </c>
      <c r="O103" s="4" t="s">
        <v>26</v>
      </c>
      <c r="P103" s="3" t="s">
        <v>19</v>
      </c>
      <c r="Q103" s="4" t="s">
        <v>89</v>
      </c>
    </row>
    <row r="104" spans="3:17" ht="23.85" hidden="1" customHeight="1" outlineLevel="3" x14ac:dyDescent="0.2">
      <c r="D104" s="6" t="s">
        <v>195</v>
      </c>
      <c r="E104" s="4" t="s">
        <v>72</v>
      </c>
      <c r="F104" s="3" t="s">
        <v>238</v>
      </c>
      <c r="G104" s="8" t="s">
        <v>24</v>
      </c>
      <c r="H104" s="4" t="s">
        <v>15</v>
      </c>
      <c r="I104" s="5">
        <v>12</v>
      </c>
      <c r="J104" s="7">
        <v>6</v>
      </c>
      <c r="K104" s="4" t="s">
        <v>42</v>
      </c>
      <c r="L104" s="4" t="s">
        <v>16</v>
      </c>
      <c r="M104" s="3" t="s">
        <v>237</v>
      </c>
      <c r="N104" s="4" t="s">
        <v>72</v>
      </c>
      <c r="O104" s="4" t="s">
        <v>26</v>
      </c>
      <c r="P104" s="3" t="s">
        <v>19</v>
      </c>
      <c r="Q104" s="4" t="s">
        <v>89</v>
      </c>
    </row>
    <row r="105" spans="3:17" ht="23.85" hidden="1" customHeight="1" outlineLevel="3" x14ac:dyDescent="0.2">
      <c r="D105" s="6" t="s">
        <v>195</v>
      </c>
      <c r="E105" s="4" t="s">
        <v>60</v>
      </c>
      <c r="F105" s="3" t="s">
        <v>239</v>
      </c>
      <c r="G105" s="8" t="s">
        <v>24</v>
      </c>
      <c r="H105" s="4" t="s">
        <v>15</v>
      </c>
      <c r="I105" s="5">
        <v>12</v>
      </c>
      <c r="J105" s="7">
        <v>6</v>
      </c>
      <c r="K105" s="4" t="s">
        <v>21</v>
      </c>
      <c r="M105" s="3" t="s">
        <v>240</v>
      </c>
      <c r="N105" s="4" t="s">
        <v>60</v>
      </c>
      <c r="O105" s="4" t="s">
        <v>18</v>
      </c>
      <c r="P105" s="3" t="s">
        <v>19</v>
      </c>
      <c r="Q105" s="4" t="s">
        <v>89</v>
      </c>
    </row>
    <row r="106" spans="3:17" ht="23.85" hidden="1" customHeight="1" outlineLevel="3" x14ac:dyDescent="0.2">
      <c r="D106" s="6" t="s">
        <v>195</v>
      </c>
      <c r="E106" s="4" t="s">
        <v>60</v>
      </c>
      <c r="F106" s="3" t="s">
        <v>241</v>
      </c>
      <c r="G106" s="8" t="s">
        <v>24</v>
      </c>
      <c r="H106" s="4" t="s">
        <v>15</v>
      </c>
      <c r="I106" s="5">
        <v>12</v>
      </c>
      <c r="J106" s="7">
        <v>6</v>
      </c>
      <c r="K106" s="4" t="s">
        <v>42</v>
      </c>
      <c r="M106" s="3" t="s">
        <v>242</v>
      </c>
      <c r="N106" s="4" t="s">
        <v>60</v>
      </c>
      <c r="O106" s="4" t="s">
        <v>141</v>
      </c>
      <c r="P106" s="3" t="s">
        <v>19</v>
      </c>
      <c r="Q106" s="4" t="s">
        <v>89</v>
      </c>
    </row>
    <row r="107" spans="3:17" ht="23.85" hidden="1" customHeight="1" outlineLevel="3" x14ac:dyDescent="0.2">
      <c r="D107" s="6" t="s">
        <v>195</v>
      </c>
      <c r="E107" s="4" t="s">
        <v>243</v>
      </c>
      <c r="F107" s="3" t="s">
        <v>244</v>
      </c>
      <c r="G107" s="8" t="s">
        <v>24</v>
      </c>
      <c r="H107" s="4" t="s">
        <v>45</v>
      </c>
      <c r="I107" s="5">
        <v>9</v>
      </c>
      <c r="J107" s="7">
        <v>0</v>
      </c>
      <c r="K107" s="4" t="s">
        <v>27</v>
      </c>
      <c r="M107" s="3" t="s">
        <v>245</v>
      </c>
      <c r="N107" s="4" t="s">
        <v>243</v>
      </c>
      <c r="O107" s="4" t="s">
        <v>18</v>
      </c>
      <c r="P107" s="3" t="s">
        <v>41</v>
      </c>
      <c r="Q107" s="4" t="s">
        <v>89</v>
      </c>
    </row>
    <row r="108" spans="3:17" ht="23.85" hidden="1" customHeight="1" outlineLevel="3" x14ac:dyDescent="0.2">
      <c r="D108" s="6" t="s">
        <v>195</v>
      </c>
      <c r="E108" s="4" t="s">
        <v>86</v>
      </c>
      <c r="F108" s="3" t="s">
        <v>246</v>
      </c>
      <c r="G108" s="8" t="s">
        <v>24</v>
      </c>
      <c r="H108" s="4" t="s">
        <v>30</v>
      </c>
      <c r="I108" s="5">
        <v>6</v>
      </c>
      <c r="K108" s="4" t="s">
        <v>27</v>
      </c>
      <c r="L108" s="4" t="s">
        <v>16</v>
      </c>
      <c r="M108" s="3" t="s">
        <v>247</v>
      </c>
      <c r="N108" s="4" t="s">
        <v>27</v>
      </c>
      <c r="O108" s="4" t="s">
        <v>32</v>
      </c>
      <c r="P108" s="3" t="s">
        <v>41</v>
      </c>
      <c r="Q108" s="4" t="s">
        <v>89</v>
      </c>
    </row>
    <row r="109" spans="3:17" ht="16.5" customHeight="1" outlineLevel="2" collapsed="1" x14ac:dyDescent="0.25">
      <c r="C109" s="2" t="s">
        <v>354</v>
      </c>
    </row>
    <row r="110" spans="3:17" ht="33" hidden="1" customHeight="1" outlineLevel="3" x14ac:dyDescent="0.2">
      <c r="D110" s="6" t="s">
        <v>248</v>
      </c>
      <c r="E110" s="4" t="s">
        <v>249</v>
      </c>
      <c r="F110" s="3" t="s">
        <v>250</v>
      </c>
      <c r="G110" s="8" t="s">
        <v>24</v>
      </c>
      <c r="H110" s="4" t="s">
        <v>65</v>
      </c>
      <c r="I110" s="5">
        <v>6</v>
      </c>
      <c r="K110" s="4" t="s">
        <v>27</v>
      </c>
      <c r="L110" s="4" t="s">
        <v>16</v>
      </c>
      <c r="M110" s="3" t="s">
        <v>251</v>
      </c>
      <c r="N110" s="4" t="s">
        <v>249</v>
      </c>
      <c r="O110" s="4" t="s">
        <v>141</v>
      </c>
      <c r="P110" s="3" t="s">
        <v>19</v>
      </c>
      <c r="Q110" s="4" t="s">
        <v>20</v>
      </c>
    </row>
    <row r="111" spans="3:17" ht="22.5" hidden="1" customHeight="1" outlineLevel="3" x14ac:dyDescent="0.2">
      <c r="D111" s="6" t="s">
        <v>248</v>
      </c>
      <c r="E111" s="4" t="s">
        <v>22</v>
      </c>
      <c r="F111" s="3" t="s">
        <v>252</v>
      </c>
      <c r="G111" s="8" t="s">
        <v>24</v>
      </c>
      <c r="H111" s="4" t="s">
        <v>15</v>
      </c>
      <c r="I111" s="5">
        <v>6</v>
      </c>
      <c r="K111" s="4" t="s">
        <v>27</v>
      </c>
      <c r="M111" s="3" t="s">
        <v>253</v>
      </c>
      <c r="N111" s="4" t="s">
        <v>22</v>
      </c>
      <c r="O111" s="4" t="s">
        <v>18</v>
      </c>
      <c r="P111" s="3" t="s">
        <v>19</v>
      </c>
      <c r="Q111" s="4" t="s">
        <v>20</v>
      </c>
    </row>
    <row r="112" spans="3:17" ht="22.5" hidden="1" customHeight="1" outlineLevel="3" x14ac:dyDescent="0.2">
      <c r="D112" s="6" t="s">
        <v>248</v>
      </c>
      <c r="E112" s="4" t="s">
        <v>22</v>
      </c>
      <c r="F112" s="3" t="s">
        <v>254</v>
      </c>
      <c r="G112" s="8" t="s">
        <v>24</v>
      </c>
      <c r="H112" s="4" t="s">
        <v>15</v>
      </c>
      <c r="I112" s="5">
        <v>12</v>
      </c>
      <c r="J112" s="7">
        <v>6</v>
      </c>
      <c r="K112" s="4" t="s">
        <v>21</v>
      </c>
      <c r="L112" s="4" t="s">
        <v>16</v>
      </c>
      <c r="M112" s="3" t="s">
        <v>255</v>
      </c>
      <c r="N112" s="4" t="s">
        <v>22</v>
      </c>
      <c r="O112" s="4" t="s">
        <v>26</v>
      </c>
      <c r="P112" s="3" t="s">
        <v>19</v>
      </c>
      <c r="Q112" s="4" t="s">
        <v>20</v>
      </c>
    </row>
    <row r="113" spans="4:18" ht="22.5" hidden="1" customHeight="1" outlineLevel="3" x14ac:dyDescent="0.2">
      <c r="D113" s="6" t="s">
        <v>248</v>
      </c>
      <c r="E113" s="4" t="s">
        <v>22</v>
      </c>
      <c r="F113" s="3" t="s">
        <v>256</v>
      </c>
      <c r="G113" s="8" t="s">
        <v>24</v>
      </c>
      <c r="H113" s="4" t="s">
        <v>65</v>
      </c>
      <c r="I113" s="5">
        <v>12</v>
      </c>
      <c r="J113" s="7">
        <v>6</v>
      </c>
      <c r="K113" s="4" t="s">
        <v>42</v>
      </c>
      <c r="L113" s="4" t="s">
        <v>16</v>
      </c>
      <c r="M113" s="3" t="s">
        <v>255</v>
      </c>
      <c r="N113" s="4" t="s">
        <v>22</v>
      </c>
      <c r="O113" s="4" t="s">
        <v>26</v>
      </c>
      <c r="P113" s="3" t="s">
        <v>19</v>
      </c>
      <c r="Q113" s="4" t="s">
        <v>20</v>
      </c>
    </row>
    <row r="114" spans="4:18" ht="22.5" hidden="1" customHeight="1" outlineLevel="3" x14ac:dyDescent="0.2">
      <c r="D114" s="6" t="s">
        <v>248</v>
      </c>
      <c r="E114" s="4" t="s">
        <v>81</v>
      </c>
      <c r="F114" s="3" t="s">
        <v>257</v>
      </c>
      <c r="G114" s="8" t="s">
        <v>24</v>
      </c>
      <c r="H114" s="4" t="s">
        <v>15</v>
      </c>
      <c r="I114" s="5">
        <v>6</v>
      </c>
      <c r="K114" s="4" t="s">
        <v>27</v>
      </c>
      <c r="L114" s="4" t="s">
        <v>258</v>
      </c>
      <c r="M114" s="3" t="s">
        <v>91</v>
      </c>
      <c r="N114" s="4" t="s">
        <v>81</v>
      </c>
      <c r="O114" s="4" t="s">
        <v>26</v>
      </c>
      <c r="P114" s="3" t="s">
        <v>19</v>
      </c>
      <c r="Q114" s="4" t="s">
        <v>20</v>
      </c>
    </row>
    <row r="115" spans="4:18" ht="22.5" hidden="1" customHeight="1" outlineLevel="3" x14ac:dyDescent="0.2">
      <c r="D115" s="6" t="s">
        <v>248</v>
      </c>
      <c r="E115" s="4" t="s">
        <v>28</v>
      </c>
      <c r="F115" s="3" t="s">
        <v>259</v>
      </c>
      <c r="G115" s="8" t="s">
        <v>56</v>
      </c>
      <c r="H115" s="4" t="s">
        <v>15</v>
      </c>
      <c r="I115" s="5">
        <v>12</v>
      </c>
      <c r="J115" s="7">
        <v>6</v>
      </c>
      <c r="K115" s="4" t="s">
        <v>21</v>
      </c>
      <c r="L115" s="4" t="s">
        <v>16</v>
      </c>
      <c r="M115" s="3" t="s">
        <v>260</v>
      </c>
      <c r="N115" s="4" t="s">
        <v>28</v>
      </c>
      <c r="O115" s="4" t="s">
        <v>18</v>
      </c>
      <c r="P115" s="3" t="s">
        <v>19</v>
      </c>
      <c r="Q115" s="4" t="s">
        <v>20</v>
      </c>
    </row>
    <row r="116" spans="4:18" ht="22.5" hidden="1" customHeight="1" outlineLevel="3" x14ac:dyDescent="0.2">
      <c r="D116" s="6" t="s">
        <v>248</v>
      </c>
      <c r="E116" s="4" t="s">
        <v>28</v>
      </c>
      <c r="F116" s="3" t="s">
        <v>261</v>
      </c>
      <c r="G116" s="8" t="s">
        <v>56</v>
      </c>
      <c r="H116" s="4" t="s">
        <v>30</v>
      </c>
      <c r="I116" s="5">
        <v>12</v>
      </c>
      <c r="J116" s="7">
        <v>6</v>
      </c>
      <c r="K116" s="4" t="s">
        <v>42</v>
      </c>
      <c r="L116" s="4" t="s">
        <v>16</v>
      </c>
      <c r="M116" s="3" t="s">
        <v>262</v>
      </c>
      <c r="N116" s="4" t="s">
        <v>27</v>
      </c>
      <c r="O116" s="4" t="s">
        <v>32</v>
      </c>
      <c r="P116" s="3" t="s">
        <v>19</v>
      </c>
      <c r="Q116" s="4" t="s">
        <v>20</v>
      </c>
    </row>
    <row r="117" spans="4:18" ht="22.5" hidden="1" customHeight="1" outlineLevel="3" x14ac:dyDescent="0.2">
      <c r="D117" s="6" t="s">
        <v>248</v>
      </c>
      <c r="E117" s="4" t="s">
        <v>22</v>
      </c>
      <c r="F117" s="3" t="s">
        <v>263</v>
      </c>
      <c r="G117" s="8" t="s">
        <v>24</v>
      </c>
      <c r="H117" s="4" t="s">
        <v>65</v>
      </c>
      <c r="I117" s="5">
        <v>6</v>
      </c>
      <c r="K117" s="4" t="s">
        <v>27</v>
      </c>
      <c r="M117" s="3" t="s">
        <v>200</v>
      </c>
      <c r="N117" s="4" t="s">
        <v>22</v>
      </c>
      <c r="O117" s="4" t="s">
        <v>141</v>
      </c>
      <c r="P117" s="3" t="s">
        <v>41</v>
      </c>
      <c r="Q117" s="4" t="s">
        <v>20</v>
      </c>
    </row>
    <row r="118" spans="4:18" ht="22.5" hidden="1" customHeight="1" outlineLevel="3" x14ac:dyDescent="0.2">
      <c r="D118" s="6" t="s">
        <v>248</v>
      </c>
      <c r="E118" s="4" t="s">
        <v>22</v>
      </c>
      <c r="F118" s="3" t="s">
        <v>264</v>
      </c>
      <c r="G118" s="8" t="s">
        <v>24</v>
      </c>
      <c r="H118" s="4" t="s">
        <v>15</v>
      </c>
      <c r="I118" s="5">
        <v>12</v>
      </c>
      <c r="J118" s="7">
        <v>6</v>
      </c>
      <c r="K118" s="4" t="s">
        <v>21</v>
      </c>
      <c r="M118" s="3" t="s">
        <v>253</v>
      </c>
      <c r="N118" s="4" t="s">
        <v>22</v>
      </c>
      <c r="O118" s="4" t="s">
        <v>18</v>
      </c>
      <c r="P118" s="3" t="s">
        <v>41</v>
      </c>
      <c r="Q118" s="4" t="s">
        <v>20</v>
      </c>
    </row>
    <row r="119" spans="4:18" ht="22.5" hidden="1" customHeight="1" outlineLevel="3" x14ac:dyDescent="0.2">
      <c r="D119" s="6" t="s">
        <v>248</v>
      </c>
      <c r="E119" s="4" t="s">
        <v>22</v>
      </c>
      <c r="F119" s="3" t="s">
        <v>265</v>
      </c>
      <c r="G119" s="8" t="s">
        <v>24</v>
      </c>
      <c r="H119" s="4" t="s">
        <v>45</v>
      </c>
      <c r="I119" s="5">
        <v>12</v>
      </c>
      <c r="J119" s="7">
        <v>6</v>
      </c>
      <c r="K119" s="4" t="s">
        <v>42</v>
      </c>
      <c r="M119" s="3" t="s">
        <v>253</v>
      </c>
      <c r="N119" s="4" t="s">
        <v>22</v>
      </c>
      <c r="O119" s="4" t="s">
        <v>18</v>
      </c>
      <c r="P119" s="3" t="s">
        <v>41</v>
      </c>
      <c r="Q119" s="4" t="s">
        <v>20</v>
      </c>
    </row>
    <row r="120" spans="4:18" ht="22.5" hidden="1" customHeight="1" outlineLevel="3" x14ac:dyDescent="0.2">
      <c r="D120" s="6" t="s">
        <v>248</v>
      </c>
      <c r="E120" s="4" t="s">
        <v>22</v>
      </c>
      <c r="F120" s="3" t="s">
        <v>266</v>
      </c>
      <c r="G120" s="8" t="s">
        <v>24</v>
      </c>
      <c r="H120" s="4" t="s">
        <v>15</v>
      </c>
      <c r="I120" s="5">
        <v>6</v>
      </c>
      <c r="K120" s="4" t="s">
        <v>27</v>
      </c>
      <c r="M120" s="3" t="s">
        <v>25</v>
      </c>
      <c r="N120" s="4" t="s">
        <v>22</v>
      </c>
      <c r="O120" s="4" t="s">
        <v>26</v>
      </c>
      <c r="P120" s="3" t="s">
        <v>41</v>
      </c>
      <c r="Q120" s="4" t="s">
        <v>20</v>
      </c>
    </row>
    <row r="121" spans="4:18" ht="22.5" hidden="1" customHeight="1" outlineLevel="3" x14ac:dyDescent="0.2">
      <c r="D121" s="6" t="s">
        <v>248</v>
      </c>
      <c r="E121" s="4" t="s">
        <v>81</v>
      </c>
      <c r="F121" s="3" t="s">
        <v>267</v>
      </c>
      <c r="G121" s="8" t="s">
        <v>24</v>
      </c>
      <c r="H121" s="4" t="s">
        <v>15</v>
      </c>
      <c r="I121" s="5">
        <v>6</v>
      </c>
      <c r="K121" s="4" t="s">
        <v>27</v>
      </c>
      <c r="M121" s="3" t="s">
        <v>268</v>
      </c>
      <c r="N121" s="4" t="s">
        <v>81</v>
      </c>
      <c r="O121" s="4" t="s">
        <v>18</v>
      </c>
      <c r="P121" s="3" t="s">
        <v>41</v>
      </c>
      <c r="Q121" s="4" t="s">
        <v>20</v>
      </c>
    </row>
    <row r="122" spans="4:18" ht="22.5" hidden="1" customHeight="1" outlineLevel="3" x14ac:dyDescent="0.2">
      <c r="D122" s="6" t="s">
        <v>248</v>
      </c>
      <c r="E122" s="4" t="s">
        <v>81</v>
      </c>
      <c r="F122" s="3" t="s">
        <v>269</v>
      </c>
      <c r="G122" s="8" t="s">
        <v>24</v>
      </c>
      <c r="H122" s="4" t="s">
        <v>15</v>
      </c>
      <c r="I122" s="5">
        <v>12</v>
      </c>
      <c r="J122" s="7">
        <v>6</v>
      </c>
      <c r="K122" s="4" t="s">
        <v>21</v>
      </c>
      <c r="L122" s="4" t="s">
        <v>16</v>
      </c>
      <c r="M122" s="3" t="s">
        <v>93</v>
      </c>
      <c r="N122" s="4" t="s">
        <v>81</v>
      </c>
      <c r="O122" s="4" t="s">
        <v>26</v>
      </c>
      <c r="P122" s="3" t="s">
        <v>41</v>
      </c>
      <c r="Q122" s="4" t="s">
        <v>20</v>
      </c>
    </row>
    <row r="123" spans="4:18" ht="22.5" hidden="1" customHeight="1" outlineLevel="3" x14ac:dyDescent="0.2">
      <c r="D123" s="6" t="s">
        <v>248</v>
      </c>
      <c r="E123" s="4" t="s">
        <v>81</v>
      </c>
      <c r="F123" s="3" t="s">
        <v>270</v>
      </c>
      <c r="G123" s="8" t="s">
        <v>24</v>
      </c>
      <c r="H123" s="4" t="s">
        <v>15</v>
      </c>
      <c r="I123" s="5">
        <v>12</v>
      </c>
      <c r="J123" s="7">
        <v>6</v>
      </c>
      <c r="K123" s="4" t="s">
        <v>42</v>
      </c>
      <c r="L123" s="4" t="s">
        <v>16</v>
      </c>
      <c r="M123" s="3" t="s">
        <v>93</v>
      </c>
      <c r="N123" s="4" t="s">
        <v>81</v>
      </c>
      <c r="O123" s="4" t="s">
        <v>26</v>
      </c>
      <c r="P123" s="3" t="s">
        <v>41</v>
      </c>
      <c r="Q123" s="4" t="s">
        <v>20</v>
      </c>
    </row>
    <row r="124" spans="4:18" ht="22.5" hidden="1" customHeight="1" outlineLevel="3" x14ac:dyDescent="0.2">
      <c r="D124" s="6" t="s">
        <v>248</v>
      </c>
      <c r="E124" s="4" t="s">
        <v>22</v>
      </c>
      <c r="F124" s="3" t="s">
        <v>271</v>
      </c>
      <c r="G124" s="8" t="s">
        <v>24</v>
      </c>
      <c r="H124" s="4" t="s">
        <v>15</v>
      </c>
      <c r="I124" s="5">
        <v>6</v>
      </c>
      <c r="K124" s="4" t="s">
        <v>27</v>
      </c>
      <c r="L124" s="4" t="s">
        <v>16</v>
      </c>
      <c r="M124" s="3" t="s">
        <v>95</v>
      </c>
      <c r="N124" s="4" t="s">
        <v>22</v>
      </c>
      <c r="O124" s="4" t="s">
        <v>26</v>
      </c>
      <c r="P124" s="3" t="s">
        <v>41</v>
      </c>
      <c r="Q124" s="4" t="s">
        <v>20</v>
      </c>
    </row>
    <row r="125" spans="4:18" ht="22.5" hidden="1" customHeight="1" outlineLevel="3" x14ac:dyDescent="0.2">
      <c r="D125" s="6" t="s">
        <v>248</v>
      </c>
      <c r="E125" s="4" t="s">
        <v>81</v>
      </c>
      <c r="F125" s="3" t="s">
        <v>272</v>
      </c>
      <c r="G125" s="8" t="s">
        <v>24</v>
      </c>
      <c r="H125" s="4" t="s">
        <v>15</v>
      </c>
      <c r="I125" s="5">
        <v>6</v>
      </c>
      <c r="K125" s="4" t="s">
        <v>27</v>
      </c>
      <c r="M125" s="3" t="s">
        <v>273</v>
      </c>
      <c r="N125" s="4" t="s">
        <v>81</v>
      </c>
      <c r="O125" s="4" t="s">
        <v>141</v>
      </c>
      <c r="P125" s="3" t="s">
        <v>41</v>
      </c>
      <c r="Q125" s="4" t="s">
        <v>20</v>
      </c>
    </row>
    <row r="126" spans="4:18" ht="22.5" hidden="1" customHeight="1" outlineLevel="3" x14ac:dyDescent="0.2">
      <c r="D126" s="6" t="s">
        <v>248</v>
      </c>
      <c r="E126" s="4" t="s">
        <v>22</v>
      </c>
      <c r="F126" s="3" t="s">
        <v>274</v>
      </c>
      <c r="G126" s="8" t="s">
        <v>24</v>
      </c>
      <c r="H126" s="4" t="s">
        <v>15</v>
      </c>
      <c r="I126" s="5">
        <v>6</v>
      </c>
      <c r="K126" s="4" t="s">
        <v>27</v>
      </c>
      <c r="M126" s="3" t="s">
        <v>97</v>
      </c>
      <c r="N126" s="4" t="s">
        <v>22</v>
      </c>
      <c r="O126" s="4" t="s">
        <v>18</v>
      </c>
      <c r="P126" s="3" t="s">
        <v>19</v>
      </c>
      <c r="Q126" s="4" t="s">
        <v>59</v>
      </c>
      <c r="R126">
        <f>I126+J127+J128+J129+I130+J131+I132-I130-I132</f>
        <v>27</v>
      </c>
    </row>
    <row r="127" spans="4:18" ht="22.5" hidden="1" customHeight="1" outlineLevel="3" x14ac:dyDescent="0.2">
      <c r="D127" s="6" t="s">
        <v>248</v>
      </c>
      <c r="E127" s="4" t="s">
        <v>86</v>
      </c>
      <c r="F127" s="3" t="s">
        <v>275</v>
      </c>
      <c r="G127" s="8" t="s">
        <v>24</v>
      </c>
      <c r="H127" s="4" t="s">
        <v>15</v>
      </c>
      <c r="I127" s="5">
        <v>12</v>
      </c>
      <c r="J127" s="7">
        <v>6</v>
      </c>
      <c r="K127" s="4" t="s">
        <v>21</v>
      </c>
      <c r="L127" s="4" t="s">
        <v>16</v>
      </c>
      <c r="M127" s="3" t="s">
        <v>276</v>
      </c>
      <c r="N127" s="4" t="s">
        <v>86</v>
      </c>
      <c r="O127" s="4" t="s">
        <v>18</v>
      </c>
      <c r="P127" s="3" t="s">
        <v>19</v>
      </c>
      <c r="Q127" s="4" t="s">
        <v>59</v>
      </c>
    </row>
    <row r="128" spans="4:18" ht="22.5" hidden="1" customHeight="1" outlineLevel="3" x14ac:dyDescent="0.2">
      <c r="D128" s="6" t="s">
        <v>248</v>
      </c>
      <c r="E128" s="4" t="s">
        <v>22</v>
      </c>
      <c r="F128" s="3" t="s">
        <v>254</v>
      </c>
      <c r="G128" s="8" t="s">
        <v>24</v>
      </c>
      <c r="H128" s="4" t="s">
        <v>15</v>
      </c>
      <c r="I128" s="5">
        <v>9</v>
      </c>
      <c r="J128" s="7">
        <v>6</v>
      </c>
      <c r="K128" s="4" t="s">
        <v>21</v>
      </c>
      <c r="M128" s="3" t="s">
        <v>277</v>
      </c>
      <c r="N128" s="4" t="s">
        <v>22</v>
      </c>
      <c r="O128" s="4" t="s">
        <v>18</v>
      </c>
      <c r="P128" s="3" t="s">
        <v>19</v>
      </c>
      <c r="Q128" s="4" t="s">
        <v>59</v>
      </c>
    </row>
    <row r="129" spans="3:17" ht="22.5" hidden="1" customHeight="1" outlineLevel="3" x14ac:dyDescent="0.2">
      <c r="D129" s="6" t="s">
        <v>248</v>
      </c>
      <c r="E129" s="4" t="s">
        <v>22</v>
      </c>
      <c r="F129" s="3" t="s">
        <v>256</v>
      </c>
      <c r="G129" s="8" t="s">
        <v>24</v>
      </c>
      <c r="H129" s="4" t="s">
        <v>15</v>
      </c>
      <c r="I129" s="5">
        <v>9</v>
      </c>
      <c r="J129" s="7">
        <v>3</v>
      </c>
      <c r="K129" s="4" t="s">
        <v>42</v>
      </c>
      <c r="M129" s="3" t="s">
        <v>277</v>
      </c>
      <c r="N129" s="4" t="s">
        <v>22</v>
      </c>
      <c r="O129" s="4" t="s">
        <v>18</v>
      </c>
      <c r="P129" s="3" t="s">
        <v>19</v>
      </c>
      <c r="Q129" s="4" t="s">
        <v>59</v>
      </c>
    </row>
    <row r="130" spans="3:17" ht="22.5" hidden="1" customHeight="1" outlineLevel="3" x14ac:dyDescent="0.2">
      <c r="D130" s="6" t="s">
        <v>248</v>
      </c>
      <c r="E130" s="4" t="s">
        <v>81</v>
      </c>
      <c r="F130" s="3" t="s">
        <v>278</v>
      </c>
      <c r="G130" s="8" t="s">
        <v>24</v>
      </c>
      <c r="H130" s="4" t="s">
        <v>180</v>
      </c>
      <c r="I130" s="5">
        <v>6</v>
      </c>
      <c r="K130" s="4" t="s">
        <v>27</v>
      </c>
      <c r="L130" s="4" t="s">
        <v>279</v>
      </c>
      <c r="M130" s="3" t="s">
        <v>91</v>
      </c>
      <c r="N130" s="4" t="s">
        <v>81</v>
      </c>
      <c r="O130" s="4" t="s">
        <v>26</v>
      </c>
      <c r="P130" s="3" t="s">
        <v>19</v>
      </c>
      <c r="Q130" s="4" t="s">
        <v>59</v>
      </c>
    </row>
    <row r="131" spans="3:17" ht="22.5" hidden="1" customHeight="1" outlineLevel="3" x14ac:dyDescent="0.2">
      <c r="D131" s="6" t="s">
        <v>248</v>
      </c>
      <c r="E131" s="4" t="s">
        <v>86</v>
      </c>
      <c r="F131" s="3" t="s">
        <v>280</v>
      </c>
      <c r="G131" s="8" t="s">
        <v>24</v>
      </c>
      <c r="H131" s="4" t="s">
        <v>15</v>
      </c>
      <c r="I131" s="5">
        <v>12</v>
      </c>
      <c r="J131" s="7">
        <v>6</v>
      </c>
      <c r="K131" s="4" t="s">
        <v>42</v>
      </c>
      <c r="L131" s="4" t="s">
        <v>16</v>
      </c>
      <c r="M131" s="3" t="s">
        <v>281</v>
      </c>
      <c r="N131" s="4" t="s">
        <v>86</v>
      </c>
      <c r="O131" s="4" t="s">
        <v>141</v>
      </c>
      <c r="P131" s="3" t="s">
        <v>41</v>
      </c>
      <c r="Q131" s="4" t="s">
        <v>59</v>
      </c>
    </row>
    <row r="132" spans="3:17" ht="22.5" hidden="1" customHeight="1" outlineLevel="3" x14ac:dyDescent="0.2">
      <c r="D132" s="6" t="s">
        <v>248</v>
      </c>
      <c r="E132" s="4" t="s">
        <v>282</v>
      </c>
      <c r="F132" s="3" t="s">
        <v>283</v>
      </c>
      <c r="G132" s="8" t="s">
        <v>212</v>
      </c>
      <c r="H132" s="4" t="s">
        <v>284</v>
      </c>
      <c r="I132" s="5">
        <v>3</v>
      </c>
      <c r="K132" s="4" t="s">
        <v>27</v>
      </c>
      <c r="L132" s="4" t="s">
        <v>285</v>
      </c>
      <c r="M132" s="3" t="s">
        <v>184</v>
      </c>
      <c r="N132" s="4" t="s">
        <v>60</v>
      </c>
      <c r="O132" s="4" t="s">
        <v>18</v>
      </c>
      <c r="P132" s="3" t="s">
        <v>41</v>
      </c>
      <c r="Q132" s="4" t="s">
        <v>59</v>
      </c>
    </row>
    <row r="133" spans="3:17" ht="16.5" customHeight="1" outlineLevel="2" collapsed="1" x14ac:dyDescent="0.25">
      <c r="C133" s="2" t="s">
        <v>353</v>
      </c>
    </row>
    <row r="134" spans="3:17" ht="33" hidden="1" customHeight="1" outlineLevel="3" x14ac:dyDescent="0.2">
      <c r="D134" s="6" t="s">
        <v>286</v>
      </c>
      <c r="E134" s="4" t="s">
        <v>60</v>
      </c>
      <c r="F134" s="3" t="s">
        <v>287</v>
      </c>
      <c r="G134" s="8" t="s">
        <v>24</v>
      </c>
      <c r="H134" s="4" t="s">
        <v>15</v>
      </c>
      <c r="I134" s="5">
        <v>6</v>
      </c>
      <c r="K134" s="4" t="s">
        <v>27</v>
      </c>
      <c r="M134" s="3" t="s">
        <v>62</v>
      </c>
      <c r="N134" s="4" t="s">
        <v>60</v>
      </c>
      <c r="O134" s="4" t="s">
        <v>26</v>
      </c>
      <c r="P134" s="3" t="s">
        <v>19</v>
      </c>
      <c r="Q134" s="4" t="s">
        <v>20</v>
      </c>
    </row>
    <row r="135" spans="3:17" ht="22.5" hidden="1" customHeight="1" outlineLevel="3" x14ac:dyDescent="0.2">
      <c r="D135" s="6" t="s">
        <v>286</v>
      </c>
      <c r="E135" s="4" t="s">
        <v>75</v>
      </c>
      <c r="F135" s="3" t="s">
        <v>288</v>
      </c>
      <c r="G135" s="8" t="s">
        <v>56</v>
      </c>
      <c r="H135" s="4" t="s">
        <v>65</v>
      </c>
      <c r="I135" s="5">
        <v>6</v>
      </c>
      <c r="K135" s="4" t="s">
        <v>27</v>
      </c>
      <c r="M135" s="3" t="s">
        <v>77</v>
      </c>
      <c r="N135" s="4" t="s">
        <v>75</v>
      </c>
      <c r="O135" s="4" t="s">
        <v>18</v>
      </c>
      <c r="P135" s="3" t="s">
        <v>19</v>
      </c>
      <c r="Q135" s="4" t="s">
        <v>20</v>
      </c>
    </row>
    <row r="136" spans="3:17" ht="22.5" hidden="1" customHeight="1" outlineLevel="3" x14ac:dyDescent="0.2">
      <c r="D136" s="6" t="s">
        <v>286</v>
      </c>
      <c r="E136" s="4" t="s">
        <v>75</v>
      </c>
      <c r="F136" s="3" t="s">
        <v>289</v>
      </c>
      <c r="G136" s="8" t="s">
        <v>56</v>
      </c>
      <c r="H136" s="4" t="s">
        <v>15</v>
      </c>
      <c r="I136" s="5">
        <v>6</v>
      </c>
      <c r="K136" s="4" t="s">
        <v>27</v>
      </c>
      <c r="L136" s="4" t="s">
        <v>16</v>
      </c>
      <c r="M136" s="3" t="s">
        <v>184</v>
      </c>
      <c r="N136" s="4" t="s">
        <v>60</v>
      </c>
      <c r="O136" s="4" t="s">
        <v>18</v>
      </c>
      <c r="P136" s="3" t="s">
        <v>19</v>
      </c>
      <c r="Q136" s="4" t="s">
        <v>20</v>
      </c>
    </row>
    <row r="137" spans="3:17" ht="22.5" hidden="1" customHeight="1" outlineLevel="3" x14ac:dyDescent="0.2">
      <c r="D137" s="6" t="s">
        <v>286</v>
      </c>
      <c r="E137" s="4" t="s">
        <v>60</v>
      </c>
      <c r="F137" s="3" t="s">
        <v>290</v>
      </c>
      <c r="G137" s="8" t="s">
        <v>24</v>
      </c>
      <c r="H137" s="4" t="s">
        <v>15</v>
      </c>
      <c r="I137" s="5">
        <v>12</v>
      </c>
      <c r="J137" s="7">
        <v>6</v>
      </c>
      <c r="K137" s="4" t="s">
        <v>21</v>
      </c>
      <c r="M137" s="3" t="s">
        <v>178</v>
      </c>
      <c r="N137" s="4" t="s">
        <v>60</v>
      </c>
      <c r="O137" s="4" t="s">
        <v>18</v>
      </c>
      <c r="P137" s="3" t="s">
        <v>19</v>
      </c>
      <c r="Q137" s="4" t="s">
        <v>20</v>
      </c>
    </row>
    <row r="138" spans="3:17" ht="22.5" hidden="1" customHeight="1" outlineLevel="3" x14ac:dyDescent="0.2">
      <c r="D138" s="6" t="s">
        <v>286</v>
      </c>
      <c r="E138" s="4" t="s">
        <v>291</v>
      </c>
      <c r="F138" s="3" t="s">
        <v>292</v>
      </c>
      <c r="G138" s="8" t="s">
        <v>24</v>
      </c>
      <c r="H138" s="4" t="s">
        <v>15</v>
      </c>
      <c r="I138" s="5">
        <v>12</v>
      </c>
      <c r="J138" s="7">
        <v>6</v>
      </c>
      <c r="K138" s="4" t="s">
        <v>42</v>
      </c>
      <c r="M138" s="3" t="s">
        <v>293</v>
      </c>
      <c r="N138" s="4" t="s">
        <v>291</v>
      </c>
      <c r="O138" s="4" t="s">
        <v>18</v>
      </c>
      <c r="P138" s="3" t="s">
        <v>19</v>
      </c>
      <c r="Q138" s="4" t="s">
        <v>20</v>
      </c>
    </row>
    <row r="139" spans="3:17" ht="22.5" hidden="1" customHeight="1" outlineLevel="3" x14ac:dyDescent="0.2">
      <c r="D139" s="6" t="s">
        <v>286</v>
      </c>
      <c r="E139" s="4" t="s">
        <v>294</v>
      </c>
      <c r="F139" s="3" t="s">
        <v>295</v>
      </c>
      <c r="G139" s="8" t="s">
        <v>56</v>
      </c>
      <c r="H139" s="4" t="s">
        <v>30</v>
      </c>
      <c r="I139" s="5">
        <v>6</v>
      </c>
      <c r="K139" s="4" t="s">
        <v>27</v>
      </c>
      <c r="M139" s="3" t="s">
        <v>296</v>
      </c>
      <c r="N139" s="4" t="s">
        <v>27</v>
      </c>
      <c r="O139" s="4" t="s">
        <v>32</v>
      </c>
      <c r="P139" s="3" t="s">
        <v>19</v>
      </c>
      <c r="Q139" s="4" t="s">
        <v>20</v>
      </c>
    </row>
    <row r="140" spans="3:17" ht="22.5" hidden="1" customHeight="1" outlineLevel="3" x14ac:dyDescent="0.2">
      <c r="D140" s="6" t="s">
        <v>286</v>
      </c>
      <c r="E140" s="4" t="s">
        <v>67</v>
      </c>
      <c r="F140" s="3" t="s">
        <v>297</v>
      </c>
      <c r="G140" s="8" t="s">
        <v>24</v>
      </c>
      <c r="H140" s="4" t="s">
        <v>15</v>
      </c>
      <c r="I140" s="5">
        <v>6</v>
      </c>
      <c r="K140" s="4" t="s">
        <v>27</v>
      </c>
      <c r="M140" s="3" t="s">
        <v>232</v>
      </c>
      <c r="N140" s="4" t="s">
        <v>67</v>
      </c>
      <c r="O140" s="4" t="s">
        <v>26</v>
      </c>
      <c r="P140" s="3" t="s">
        <v>19</v>
      </c>
      <c r="Q140" s="4" t="s">
        <v>20</v>
      </c>
    </row>
    <row r="141" spans="3:17" ht="22.5" hidden="1" customHeight="1" outlineLevel="3" x14ac:dyDescent="0.2">
      <c r="D141" s="6" t="s">
        <v>286</v>
      </c>
      <c r="E141" s="4" t="s">
        <v>81</v>
      </c>
      <c r="F141" s="3" t="s">
        <v>298</v>
      </c>
      <c r="G141" s="8" t="s">
        <v>24</v>
      </c>
      <c r="H141" s="4" t="s">
        <v>15</v>
      </c>
      <c r="I141" s="5">
        <v>6</v>
      </c>
      <c r="K141" s="4" t="s">
        <v>27</v>
      </c>
      <c r="L141" s="4" t="s">
        <v>16</v>
      </c>
      <c r="M141" s="3" t="s">
        <v>268</v>
      </c>
      <c r="N141" s="4" t="s">
        <v>81</v>
      </c>
      <c r="O141" s="4" t="s">
        <v>18</v>
      </c>
      <c r="P141" s="3" t="s">
        <v>19</v>
      </c>
      <c r="Q141" s="4" t="s">
        <v>20</v>
      </c>
    </row>
    <row r="142" spans="3:17" ht="22.5" hidden="1" customHeight="1" outlineLevel="3" x14ac:dyDescent="0.2">
      <c r="D142" s="6" t="s">
        <v>286</v>
      </c>
      <c r="E142" s="4" t="s">
        <v>67</v>
      </c>
      <c r="F142" s="3" t="s">
        <v>299</v>
      </c>
      <c r="G142" s="8" t="s">
        <v>24</v>
      </c>
      <c r="H142" s="4" t="s">
        <v>65</v>
      </c>
      <c r="I142" s="5">
        <v>6</v>
      </c>
      <c r="K142" s="4" t="s">
        <v>27</v>
      </c>
      <c r="L142" s="4" t="s">
        <v>16</v>
      </c>
      <c r="M142" s="3" t="s">
        <v>157</v>
      </c>
      <c r="N142" s="4" t="s">
        <v>67</v>
      </c>
      <c r="O142" s="4" t="s">
        <v>18</v>
      </c>
      <c r="P142" s="3" t="s">
        <v>19</v>
      </c>
      <c r="Q142" s="4" t="s">
        <v>20</v>
      </c>
    </row>
    <row r="143" spans="3:17" ht="22.5" hidden="1" customHeight="1" outlineLevel="3" x14ac:dyDescent="0.2">
      <c r="D143" s="6" t="s">
        <v>286</v>
      </c>
      <c r="E143" s="4" t="s">
        <v>67</v>
      </c>
      <c r="F143" s="3" t="s">
        <v>300</v>
      </c>
      <c r="G143" s="8" t="s">
        <v>24</v>
      </c>
      <c r="H143" s="4" t="s">
        <v>30</v>
      </c>
      <c r="I143" s="5">
        <v>9</v>
      </c>
      <c r="K143" s="4" t="s">
        <v>27</v>
      </c>
      <c r="M143" s="3" t="s">
        <v>144</v>
      </c>
      <c r="N143" s="4" t="s">
        <v>27</v>
      </c>
      <c r="O143" s="4" t="s">
        <v>32</v>
      </c>
      <c r="P143" s="3" t="s">
        <v>41</v>
      </c>
      <c r="Q143" s="4" t="s">
        <v>20</v>
      </c>
    </row>
    <row r="144" spans="3:17" ht="22.5" hidden="1" customHeight="1" outlineLevel="3" x14ac:dyDescent="0.2">
      <c r="D144" s="6" t="s">
        <v>286</v>
      </c>
      <c r="E144" s="4" t="s">
        <v>67</v>
      </c>
      <c r="F144" s="3" t="s">
        <v>301</v>
      </c>
      <c r="G144" s="8" t="s">
        <v>24</v>
      </c>
      <c r="H144" s="4" t="s">
        <v>65</v>
      </c>
      <c r="I144" s="5">
        <v>6</v>
      </c>
      <c r="K144" s="4" t="s">
        <v>27</v>
      </c>
      <c r="L144" s="4" t="s">
        <v>16</v>
      </c>
      <c r="M144" s="3" t="s">
        <v>232</v>
      </c>
      <c r="N144" s="4" t="s">
        <v>67</v>
      </c>
      <c r="O144" s="4" t="s">
        <v>26</v>
      </c>
      <c r="P144" s="3" t="s">
        <v>41</v>
      </c>
      <c r="Q144" s="4" t="s">
        <v>20</v>
      </c>
    </row>
    <row r="145" spans="4:17" ht="22.5" hidden="1" customHeight="1" outlineLevel="3" x14ac:dyDescent="0.2">
      <c r="D145" s="6" t="s">
        <v>286</v>
      </c>
      <c r="E145" s="4" t="s">
        <v>282</v>
      </c>
      <c r="F145" s="3" t="s">
        <v>283</v>
      </c>
      <c r="G145" s="8" t="s">
        <v>212</v>
      </c>
      <c r="H145" s="4" t="s">
        <v>45</v>
      </c>
      <c r="I145" s="5">
        <v>3</v>
      </c>
      <c r="K145" s="4" t="s">
        <v>27</v>
      </c>
      <c r="L145" s="4" t="s">
        <v>302</v>
      </c>
      <c r="M145" s="3" t="s">
        <v>184</v>
      </c>
      <c r="N145" s="4" t="s">
        <v>60</v>
      </c>
      <c r="O145" s="4" t="s">
        <v>18</v>
      </c>
      <c r="P145" s="3" t="s">
        <v>41</v>
      </c>
      <c r="Q145" s="4" t="s">
        <v>20</v>
      </c>
    </row>
    <row r="146" spans="4:17" ht="22.5" hidden="1" customHeight="1" outlineLevel="3" x14ac:dyDescent="0.2">
      <c r="D146" s="6" t="s">
        <v>286</v>
      </c>
      <c r="E146" s="4" t="s">
        <v>72</v>
      </c>
      <c r="F146" s="3" t="s">
        <v>303</v>
      </c>
      <c r="G146" s="8" t="s">
        <v>24</v>
      </c>
      <c r="H146" s="4" t="s">
        <v>65</v>
      </c>
      <c r="I146" s="5">
        <v>6</v>
      </c>
      <c r="K146" s="4" t="s">
        <v>27</v>
      </c>
      <c r="M146" s="3" t="s">
        <v>304</v>
      </c>
      <c r="N146" s="4" t="s">
        <v>72</v>
      </c>
      <c r="O146" s="4" t="s">
        <v>141</v>
      </c>
      <c r="P146" s="3" t="s">
        <v>41</v>
      </c>
      <c r="Q146" s="4" t="s">
        <v>20</v>
      </c>
    </row>
    <row r="147" spans="4:17" ht="22.5" hidden="1" customHeight="1" outlineLevel="3" x14ac:dyDescent="0.2">
      <c r="D147" s="6" t="s">
        <v>286</v>
      </c>
      <c r="E147" s="4" t="s">
        <v>72</v>
      </c>
      <c r="F147" s="3" t="s">
        <v>305</v>
      </c>
      <c r="G147" s="8" t="s">
        <v>24</v>
      </c>
      <c r="H147" s="4" t="s">
        <v>15</v>
      </c>
      <c r="I147" s="5">
        <v>12</v>
      </c>
      <c r="J147" s="7">
        <v>6</v>
      </c>
      <c r="K147" s="4" t="s">
        <v>21</v>
      </c>
      <c r="M147" s="3" t="s">
        <v>306</v>
      </c>
      <c r="N147" s="4" t="s">
        <v>72</v>
      </c>
      <c r="O147" s="4" t="s">
        <v>26</v>
      </c>
      <c r="P147" s="3" t="s">
        <v>41</v>
      </c>
      <c r="Q147" s="4" t="s">
        <v>20</v>
      </c>
    </row>
    <row r="148" spans="4:17" ht="22.5" hidden="1" customHeight="1" outlineLevel="3" x14ac:dyDescent="0.2">
      <c r="D148" s="6" t="s">
        <v>286</v>
      </c>
      <c r="E148" s="4" t="s">
        <v>72</v>
      </c>
      <c r="F148" s="3" t="s">
        <v>307</v>
      </c>
      <c r="G148" s="8" t="s">
        <v>24</v>
      </c>
      <c r="H148" s="4" t="s">
        <v>15</v>
      </c>
      <c r="I148" s="5">
        <v>12</v>
      </c>
      <c r="J148" s="7">
        <v>6</v>
      </c>
      <c r="K148" s="4" t="s">
        <v>42</v>
      </c>
      <c r="M148" s="3" t="s">
        <v>306</v>
      </c>
      <c r="N148" s="4" t="s">
        <v>72</v>
      </c>
      <c r="O148" s="4" t="s">
        <v>26</v>
      </c>
      <c r="P148" s="3" t="s">
        <v>41</v>
      </c>
      <c r="Q148" s="4" t="s">
        <v>20</v>
      </c>
    </row>
    <row r="149" spans="4:17" ht="22.5" hidden="1" customHeight="1" outlineLevel="3" x14ac:dyDescent="0.2">
      <c r="D149" s="6" t="s">
        <v>286</v>
      </c>
      <c r="E149" s="4" t="s">
        <v>36</v>
      </c>
      <c r="F149" s="3" t="s">
        <v>308</v>
      </c>
      <c r="G149" s="8" t="s">
        <v>56</v>
      </c>
      <c r="H149" s="4" t="s">
        <v>65</v>
      </c>
      <c r="I149" s="5">
        <v>6</v>
      </c>
      <c r="K149" s="4" t="s">
        <v>27</v>
      </c>
      <c r="L149" s="4" t="s">
        <v>16</v>
      </c>
      <c r="M149" s="3" t="s">
        <v>309</v>
      </c>
      <c r="N149" s="4" t="s">
        <v>36</v>
      </c>
      <c r="O149" s="4" t="s">
        <v>141</v>
      </c>
      <c r="P149" s="3" t="s">
        <v>41</v>
      </c>
      <c r="Q149" s="4" t="s">
        <v>20</v>
      </c>
    </row>
    <row r="150" spans="4:17" ht="22.5" hidden="1" customHeight="1" outlineLevel="3" x14ac:dyDescent="0.2">
      <c r="D150" s="6" t="s">
        <v>286</v>
      </c>
      <c r="E150" s="4" t="s">
        <v>81</v>
      </c>
      <c r="F150" s="3" t="s">
        <v>310</v>
      </c>
      <c r="G150" s="8" t="s">
        <v>24</v>
      </c>
      <c r="H150" s="4" t="s">
        <v>15</v>
      </c>
      <c r="I150" s="5">
        <v>9</v>
      </c>
      <c r="K150" s="4" t="s">
        <v>27</v>
      </c>
      <c r="M150" s="3" t="s">
        <v>151</v>
      </c>
      <c r="N150" s="4" t="s">
        <v>81</v>
      </c>
      <c r="O150" s="4" t="s">
        <v>18</v>
      </c>
      <c r="P150" s="3" t="s">
        <v>41</v>
      </c>
      <c r="Q150" s="4" t="s">
        <v>20</v>
      </c>
    </row>
    <row r="151" spans="4:17" ht="22.5" hidden="1" customHeight="1" outlineLevel="3" x14ac:dyDescent="0.2">
      <c r="D151" s="6" t="s">
        <v>286</v>
      </c>
      <c r="E151" s="4" t="s">
        <v>67</v>
      </c>
      <c r="F151" s="3" t="s">
        <v>311</v>
      </c>
      <c r="G151" s="8" t="s">
        <v>24</v>
      </c>
      <c r="H151" s="4" t="s">
        <v>65</v>
      </c>
      <c r="I151" s="5">
        <v>6</v>
      </c>
      <c r="K151" s="4" t="s">
        <v>27</v>
      </c>
      <c r="M151" s="3" t="s">
        <v>69</v>
      </c>
      <c r="N151" s="4" t="s">
        <v>67</v>
      </c>
      <c r="O151" s="4" t="s">
        <v>141</v>
      </c>
      <c r="P151" s="3" t="s">
        <v>41</v>
      </c>
      <c r="Q151" s="4" t="s">
        <v>20</v>
      </c>
    </row>
    <row r="152" spans="4:17" ht="22.5" hidden="1" customHeight="1" outlineLevel="3" x14ac:dyDescent="0.2">
      <c r="D152" s="6" t="s">
        <v>286</v>
      </c>
      <c r="E152" s="4" t="s">
        <v>60</v>
      </c>
      <c r="F152" s="3" t="s">
        <v>312</v>
      </c>
      <c r="G152" s="8" t="s">
        <v>24</v>
      </c>
      <c r="H152" s="4" t="s">
        <v>15</v>
      </c>
      <c r="I152" s="5">
        <v>6</v>
      </c>
      <c r="K152" s="4" t="s">
        <v>27</v>
      </c>
      <c r="M152" s="3" t="s">
        <v>313</v>
      </c>
      <c r="N152" s="4" t="s">
        <v>60</v>
      </c>
      <c r="O152" s="4" t="s">
        <v>26</v>
      </c>
      <c r="P152" s="3" t="s">
        <v>19</v>
      </c>
      <c r="Q152" s="4" t="s">
        <v>59</v>
      </c>
    </row>
    <row r="153" spans="4:17" ht="22.5" hidden="1" customHeight="1" outlineLevel="3" x14ac:dyDescent="0.2">
      <c r="D153" s="6" t="s">
        <v>286</v>
      </c>
      <c r="E153" s="4" t="s">
        <v>86</v>
      </c>
      <c r="F153" s="3" t="s">
        <v>314</v>
      </c>
      <c r="G153" s="8" t="s">
        <v>24</v>
      </c>
      <c r="H153" s="4" t="s">
        <v>15</v>
      </c>
      <c r="I153" s="5">
        <v>6</v>
      </c>
      <c r="K153" s="4" t="s">
        <v>27</v>
      </c>
      <c r="M153" s="3" t="s">
        <v>276</v>
      </c>
      <c r="N153" s="4" t="s">
        <v>86</v>
      </c>
      <c r="O153" s="4" t="s">
        <v>18</v>
      </c>
      <c r="P153" s="3" t="s">
        <v>19</v>
      </c>
      <c r="Q153" s="4" t="s">
        <v>59</v>
      </c>
    </row>
    <row r="154" spans="4:17" ht="22.5" hidden="1" customHeight="1" outlineLevel="3" x14ac:dyDescent="0.2">
      <c r="D154" s="6" t="s">
        <v>286</v>
      </c>
      <c r="E154" s="4" t="s">
        <v>67</v>
      </c>
      <c r="F154" s="3" t="s">
        <v>315</v>
      </c>
      <c r="G154" s="8" t="s">
        <v>24</v>
      </c>
      <c r="H154" s="4" t="s">
        <v>45</v>
      </c>
      <c r="I154" s="5">
        <v>6</v>
      </c>
      <c r="K154" s="4" t="s">
        <v>27</v>
      </c>
      <c r="L154" s="4" t="s">
        <v>16</v>
      </c>
      <c r="M154" s="3" t="s">
        <v>155</v>
      </c>
      <c r="N154" s="4" t="s">
        <v>67</v>
      </c>
      <c r="O154" s="4" t="s">
        <v>18</v>
      </c>
      <c r="P154" s="3" t="s">
        <v>19</v>
      </c>
      <c r="Q154" s="4" t="s">
        <v>59</v>
      </c>
    </row>
    <row r="155" spans="4:17" ht="22.5" hidden="1" customHeight="1" outlineLevel="3" x14ac:dyDescent="0.2">
      <c r="D155" s="6" t="s">
        <v>286</v>
      </c>
      <c r="E155" s="4" t="s">
        <v>60</v>
      </c>
      <c r="F155" s="3" t="s">
        <v>316</v>
      </c>
      <c r="G155" s="8" t="s">
        <v>24</v>
      </c>
      <c r="H155" s="4" t="s">
        <v>15</v>
      </c>
      <c r="I155" s="5">
        <v>6</v>
      </c>
      <c r="K155" s="4" t="s">
        <v>27</v>
      </c>
      <c r="M155" s="3" t="s">
        <v>317</v>
      </c>
      <c r="N155" s="4" t="s">
        <v>60</v>
      </c>
      <c r="O155" s="4" t="s">
        <v>26</v>
      </c>
      <c r="P155" s="3" t="s">
        <v>19</v>
      </c>
      <c r="Q155" s="4" t="s">
        <v>59</v>
      </c>
    </row>
    <row r="156" spans="4:17" ht="22.5" hidden="1" customHeight="1" outlineLevel="3" x14ac:dyDescent="0.2">
      <c r="D156" s="6" t="s">
        <v>286</v>
      </c>
      <c r="E156" s="4" t="s">
        <v>72</v>
      </c>
      <c r="F156" s="3" t="s">
        <v>318</v>
      </c>
      <c r="G156" s="8" t="s">
        <v>24</v>
      </c>
      <c r="H156" s="4" t="s">
        <v>15</v>
      </c>
      <c r="I156" s="5">
        <v>12</v>
      </c>
      <c r="J156" s="7">
        <v>6</v>
      </c>
      <c r="K156" s="4" t="s">
        <v>21</v>
      </c>
      <c r="M156" s="3" t="s">
        <v>319</v>
      </c>
      <c r="N156" s="4" t="s">
        <v>72</v>
      </c>
      <c r="O156" s="4" t="s">
        <v>26</v>
      </c>
      <c r="P156" s="3" t="s">
        <v>19</v>
      </c>
      <c r="Q156" s="4" t="s">
        <v>59</v>
      </c>
    </row>
    <row r="157" spans="4:17" ht="22.5" hidden="1" customHeight="1" outlineLevel="3" x14ac:dyDescent="0.2">
      <c r="D157" s="6" t="s">
        <v>286</v>
      </c>
      <c r="E157" s="4" t="s">
        <v>72</v>
      </c>
      <c r="F157" s="3" t="s">
        <v>320</v>
      </c>
      <c r="G157" s="8" t="s">
        <v>24</v>
      </c>
      <c r="H157" s="4" t="s">
        <v>15</v>
      </c>
      <c r="I157" s="5">
        <v>12</v>
      </c>
      <c r="J157" s="7">
        <v>6</v>
      </c>
      <c r="K157" s="4" t="s">
        <v>42</v>
      </c>
      <c r="M157" s="3" t="s">
        <v>319</v>
      </c>
      <c r="N157" s="4" t="s">
        <v>72</v>
      </c>
      <c r="O157" s="4" t="s">
        <v>26</v>
      </c>
      <c r="P157" s="3" t="s">
        <v>19</v>
      </c>
      <c r="Q157" s="4" t="s">
        <v>59</v>
      </c>
    </row>
    <row r="158" spans="4:17" ht="22.5" hidden="1" customHeight="1" outlineLevel="3" x14ac:dyDescent="0.2">
      <c r="D158" s="6" t="s">
        <v>286</v>
      </c>
      <c r="E158" s="4" t="s">
        <v>81</v>
      </c>
      <c r="F158" s="3" t="s">
        <v>321</v>
      </c>
      <c r="G158" s="8" t="s">
        <v>24</v>
      </c>
      <c r="H158" s="4" t="s">
        <v>15</v>
      </c>
      <c r="I158" s="5">
        <v>12</v>
      </c>
      <c r="J158" s="7">
        <v>6</v>
      </c>
      <c r="K158" s="4" t="s">
        <v>21</v>
      </c>
      <c r="L158" s="4" t="s">
        <v>16</v>
      </c>
      <c r="M158" s="3" t="s">
        <v>85</v>
      </c>
      <c r="N158" s="4" t="s">
        <v>81</v>
      </c>
      <c r="O158" s="4" t="s">
        <v>141</v>
      </c>
      <c r="P158" s="3" t="s">
        <v>19</v>
      </c>
      <c r="Q158" s="4" t="s">
        <v>59</v>
      </c>
    </row>
    <row r="159" spans="4:17" ht="22.5" hidden="1" customHeight="1" outlineLevel="3" x14ac:dyDescent="0.2">
      <c r="D159" s="6" t="s">
        <v>286</v>
      </c>
      <c r="E159" s="4" t="s">
        <v>81</v>
      </c>
      <c r="F159" s="3" t="s">
        <v>322</v>
      </c>
      <c r="G159" s="8" t="s">
        <v>24</v>
      </c>
      <c r="H159" s="4" t="s">
        <v>65</v>
      </c>
      <c r="I159" s="5">
        <v>12</v>
      </c>
      <c r="J159" s="7">
        <v>6</v>
      </c>
      <c r="K159" s="4" t="s">
        <v>42</v>
      </c>
      <c r="M159" s="3" t="s">
        <v>323</v>
      </c>
      <c r="N159" s="4" t="s">
        <v>81</v>
      </c>
      <c r="O159" s="4" t="s">
        <v>141</v>
      </c>
      <c r="P159" s="3" t="s">
        <v>19</v>
      </c>
      <c r="Q159" s="4" t="s">
        <v>59</v>
      </c>
    </row>
    <row r="160" spans="4:17" ht="22.5" hidden="1" customHeight="1" outlineLevel="3" x14ac:dyDescent="0.2">
      <c r="D160" s="6" t="s">
        <v>286</v>
      </c>
      <c r="E160" s="4" t="s">
        <v>72</v>
      </c>
      <c r="F160" s="3" t="s">
        <v>324</v>
      </c>
      <c r="G160" s="8" t="s">
        <v>24</v>
      </c>
      <c r="H160" s="4" t="s">
        <v>15</v>
      </c>
      <c r="I160" s="5">
        <v>6</v>
      </c>
      <c r="K160" s="4" t="s">
        <v>27</v>
      </c>
      <c r="L160" s="4" t="s">
        <v>16</v>
      </c>
      <c r="M160" s="3" t="s">
        <v>74</v>
      </c>
      <c r="N160" s="4" t="s">
        <v>72</v>
      </c>
      <c r="O160" s="4" t="s">
        <v>18</v>
      </c>
      <c r="P160" s="3" t="s">
        <v>41</v>
      </c>
      <c r="Q160" s="4" t="s">
        <v>59</v>
      </c>
    </row>
    <row r="161" spans="3:17" ht="22.5" hidden="1" customHeight="1" outlineLevel="3" x14ac:dyDescent="0.2">
      <c r="D161" s="6" t="s">
        <v>286</v>
      </c>
      <c r="E161" s="4" t="s">
        <v>81</v>
      </c>
      <c r="F161" s="3" t="s">
        <v>325</v>
      </c>
      <c r="G161" s="8" t="s">
        <v>24</v>
      </c>
      <c r="H161" s="4" t="s">
        <v>15</v>
      </c>
      <c r="I161" s="5">
        <v>6</v>
      </c>
      <c r="K161" s="4" t="s">
        <v>27</v>
      </c>
      <c r="M161" s="3" t="s">
        <v>83</v>
      </c>
      <c r="N161" s="4" t="s">
        <v>81</v>
      </c>
      <c r="O161" s="4" t="s">
        <v>26</v>
      </c>
      <c r="P161" s="3" t="s">
        <v>41</v>
      </c>
      <c r="Q161" s="4" t="s">
        <v>59</v>
      </c>
    </row>
    <row r="162" spans="3:17" ht="22.5" hidden="1" customHeight="1" outlineLevel="3" x14ac:dyDescent="0.2">
      <c r="D162" s="6" t="s">
        <v>286</v>
      </c>
      <c r="E162" s="4" t="s">
        <v>86</v>
      </c>
      <c r="F162" s="3" t="s">
        <v>326</v>
      </c>
      <c r="G162" s="8" t="s">
        <v>24</v>
      </c>
      <c r="H162" s="4" t="s">
        <v>180</v>
      </c>
      <c r="I162" s="5">
        <v>6</v>
      </c>
      <c r="K162" s="4" t="s">
        <v>27</v>
      </c>
      <c r="L162" s="4" t="s">
        <v>327</v>
      </c>
      <c r="M162" s="3" t="s">
        <v>100</v>
      </c>
      <c r="N162" s="4" t="s">
        <v>86</v>
      </c>
      <c r="O162" s="4" t="s">
        <v>26</v>
      </c>
      <c r="P162" s="3" t="s">
        <v>41</v>
      </c>
      <c r="Q162" s="4" t="s">
        <v>59</v>
      </c>
    </row>
    <row r="163" spans="3:17" ht="22.5" hidden="1" customHeight="1" outlineLevel="3" x14ac:dyDescent="0.2">
      <c r="D163" s="6" t="s">
        <v>286</v>
      </c>
      <c r="E163" s="4" t="s">
        <v>291</v>
      </c>
      <c r="F163" s="3" t="s">
        <v>328</v>
      </c>
      <c r="G163" s="8" t="s">
        <v>24</v>
      </c>
      <c r="H163" s="4" t="s">
        <v>15</v>
      </c>
      <c r="I163" s="5">
        <v>12</v>
      </c>
      <c r="J163" s="7">
        <v>6</v>
      </c>
      <c r="K163" s="4" t="s">
        <v>21</v>
      </c>
      <c r="M163" s="3" t="s">
        <v>293</v>
      </c>
      <c r="N163" s="4" t="s">
        <v>291</v>
      </c>
      <c r="O163" s="4" t="s">
        <v>18</v>
      </c>
      <c r="P163" s="3" t="s">
        <v>41</v>
      </c>
      <c r="Q163" s="4" t="s">
        <v>59</v>
      </c>
    </row>
    <row r="164" spans="3:17" ht="22.5" hidden="1" customHeight="1" outlineLevel="3" x14ac:dyDescent="0.2">
      <c r="D164" s="6" t="s">
        <v>286</v>
      </c>
      <c r="E164" s="4" t="s">
        <v>60</v>
      </c>
      <c r="F164" s="3" t="s">
        <v>329</v>
      </c>
      <c r="G164" s="8" t="s">
        <v>24</v>
      </c>
      <c r="H164" s="4" t="s">
        <v>65</v>
      </c>
      <c r="I164" s="5">
        <v>12</v>
      </c>
      <c r="J164" s="7">
        <v>6</v>
      </c>
      <c r="K164" s="4" t="s">
        <v>42</v>
      </c>
      <c r="M164" s="3" t="s">
        <v>317</v>
      </c>
      <c r="N164" s="4" t="s">
        <v>60</v>
      </c>
      <c r="O164" s="4" t="s">
        <v>26</v>
      </c>
      <c r="P164" s="3" t="s">
        <v>41</v>
      </c>
      <c r="Q164" s="4" t="s">
        <v>59</v>
      </c>
    </row>
    <row r="165" spans="3:17" ht="16.5" customHeight="1" outlineLevel="2" collapsed="1" x14ac:dyDescent="0.25">
      <c r="C165" s="2" t="s">
        <v>352</v>
      </c>
    </row>
    <row r="166" spans="3:17" ht="33" customHeight="1" outlineLevel="3" x14ac:dyDescent="0.2">
      <c r="D166" s="6" t="s">
        <v>330</v>
      </c>
      <c r="E166" s="4" t="s">
        <v>60</v>
      </c>
      <c r="F166" s="3" t="s">
        <v>290</v>
      </c>
      <c r="G166" s="8" t="s">
        <v>24</v>
      </c>
      <c r="H166" s="4" t="s">
        <v>15</v>
      </c>
      <c r="I166" s="5">
        <v>12</v>
      </c>
      <c r="J166" s="7">
        <v>6</v>
      </c>
      <c r="K166" s="4" t="s">
        <v>21</v>
      </c>
      <c r="L166" s="4" t="s">
        <v>16</v>
      </c>
      <c r="M166" s="3" t="s">
        <v>240</v>
      </c>
      <c r="N166" s="4" t="s">
        <v>60</v>
      </c>
      <c r="O166" s="4" t="s">
        <v>18</v>
      </c>
      <c r="P166" s="3" t="s">
        <v>19</v>
      </c>
      <c r="Q166" s="4" t="s">
        <v>20</v>
      </c>
    </row>
    <row r="167" spans="3:17" ht="22.5" customHeight="1" outlineLevel="3" x14ac:dyDescent="0.2">
      <c r="D167" s="6" t="s">
        <v>330</v>
      </c>
      <c r="E167" s="4" t="s">
        <v>60</v>
      </c>
      <c r="F167" s="3" t="s">
        <v>292</v>
      </c>
      <c r="G167" s="8" t="s">
        <v>24</v>
      </c>
      <c r="H167" s="4" t="s">
        <v>15</v>
      </c>
      <c r="I167" s="5">
        <v>12</v>
      </c>
      <c r="J167" s="7">
        <v>6</v>
      </c>
      <c r="K167" s="4" t="s">
        <v>42</v>
      </c>
      <c r="L167" s="4" t="s">
        <v>16</v>
      </c>
      <c r="M167" s="3" t="s">
        <v>317</v>
      </c>
      <c r="N167" s="4" t="s">
        <v>60</v>
      </c>
      <c r="O167" s="4" t="s">
        <v>26</v>
      </c>
      <c r="P167" s="3" t="s">
        <v>19</v>
      </c>
      <c r="Q167" s="4" t="s">
        <v>20</v>
      </c>
    </row>
    <row r="168" spans="3:17" ht="22.5" customHeight="1" outlineLevel="3" x14ac:dyDescent="0.2">
      <c r="D168" s="6" t="s">
        <v>330</v>
      </c>
      <c r="E168" s="4" t="s">
        <v>67</v>
      </c>
      <c r="F168" s="3" t="s">
        <v>297</v>
      </c>
      <c r="G168" s="8" t="s">
        <v>24</v>
      </c>
      <c r="H168" s="4" t="s">
        <v>15</v>
      </c>
      <c r="I168" s="5">
        <v>6</v>
      </c>
      <c r="K168" s="4" t="s">
        <v>27</v>
      </c>
      <c r="M168" s="3" t="s">
        <v>331</v>
      </c>
      <c r="N168" s="4" t="s">
        <v>67</v>
      </c>
      <c r="O168" s="4" t="s">
        <v>18</v>
      </c>
      <c r="P168" s="3" t="s">
        <v>19</v>
      </c>
      <c r="Q168" s="4" t="s">
        <v>20</v>
      </c>
    </row>
    <row r="169" spans="3:17" ht="22.5" customHeight="1" outlineLevel="3" x14ac:dyDescent="0.2">
      <c r="D169" s="6" t="s">
        <v>330</v>
      </c>
      <c r="E169" s="4" t="s">
        <v>190</v>
      </c>
      <c r="F169" s="3" t="s">
        <v>332</v>
      </c>
      <c r="G169" s="8" t="s">
        <v>24</v>
      </c>
      <c r="H169" s="4" t="s">
        <v>15</v>
      </c>
      <c r="I169" s="5">
        <v>6</v>
      </c>
      <c r="K169" s="4" t="s">
        <v>27</v>
      </c>
      <c r="M169" s="3" t="s">
        <v>192</v>
      </c>
      <c r="N169" s="4" t="s">
        <v>190</v>
      </c>
      <c r="O169" s="4" t="s">
        <v>18</v>
      </c>
      <c r="P169" s="3" t="s">
        <v>19</v>
      </c>
      <c r="Q169" s="4" t="s">
        <v>20</v>
      </c>
    </row>
    <row r="170" spans="3:17" ht="22.5" customHeight="1" outlineLevel="3" x14ac:dyDescent="0.2">
      <c r="D170" s="6" t="s">
        <v>330</v>
      </c>
      <c r="E170" s="4" t="s">
        <v>67</v>
      </c>
      <c r="F170" s="3" t="s">
        <v>333</v>
      </c>
      <c r="G170" s="8" t="s">
        <v>24</v>
      </c>
      <c r="H170" s="4" t="s">
        <v>15</v>
      </c>
      <c r="I170" s="5">
        <v>6</v>
      </c>
      <c r="K170" s="4" t="s">
        <v>27</v>
      </c>
      <c r="M170" s="3" t="s">
        <v>331</v>
      </c>
      <c r="N170" s="4" t="s">
        <v>67</v>
      </c>
      <c r="O170" s="4" t="s">
        <v>18</v>
      </c>
      <c r="P170" s="3" t="s">
        <v>19</v>
      </c>
      <c r="Q170" s="4" t="s">
        <v>20</v>
      </c>
    </row>
    <row r="171" spans="3:17" ht="22.5" customHeight="1" outlineLevel="3" x14ac:dyDescent="0.2">
      <c r="D171" s="6" t="s">
        <v>330</v>
      </c>
      <c r="E171" s="4" t="s">
        <v>210</v>
      </c>
      <c r="F171" s="3" t="s">
        <v>283</v>
      </c>
      <c r="G171" s="8" t="s">
        <v>212</v>
      </c>
      <c r="H171" s="4" t="s">
        <v>30</v>
      </c>
      <c r="I171" s="5">
        <v>3</v>
      </c>
      <c r="K171" s="4" t="s">
        <v>27</v>
      </c>
      <c r="L171" s="4" t="s">
        <v>16</v>
      </c>
      <c r="M171" s="3" t="s">
        <v>334</v>
      </c>
      <c r="N171" s="4" t="s">
        <v>27</v>
      </c>
      <c r="O171" s="4" t="s">
        <v>32</v>
      </c>
      <c r="P171" s="3" t="s">
        <v>41</v>
      </c>
      <c r="Q171" s="4" t="s">
        <v>20</v>
      </c>
    </row>
    <row r="172" spans="3:17" ht="22.5" customHeight="1" outlineLevel="3" x14ac:dyDescent="0.2">
      <c r="D172" s="6" t="s">
        <v>330</v>
      </c>
      <c r="E172" s="4" t="s">
        <v>72</v>
      </c>
      <c r="F172" s="3" t="s">
        <v>335</v>
      </c>
      <c r="G172" s="8" t="s">
        <v>24</v>
      </c>
      <c r="H172" s="4" t="s">
        <v>15</v>
      </c>
      <c r="I172" s="5">
        <v>12</v>
      </c>
      <c r="J172" s="7">
        <v>6</v>
      </c>
      <c r="K172" s="4" t="s">
        <v>21</v>
      </c>
      <c r="M172" s="3" t="s">
        <v>304</v>
      </c>
      <c r="N172" s="4" t="s">
        <v>72</v>
      </c>
      <c r="O172" s="4" t="s">
        <v>141</v>
      </c>
      <c r="P172" s="3" t="s">
        <v>41</v>
      </c>
      <c r="Q172" s="4" t="s">
        <v>20</v>
      </c>
    </row>
    <row r="173" spans="3:17" ht="22.5" customHeight="1" outlineLevel="3" x14ac:dyDescent="0.2">
      <c r="D173" s="6" t="s">
        <v>330</v>
      </c>
      <c r="E173" s="4" t="s">
        <v>72</v>
      </c>
      <c r="F173" s="3" t="s">
        <v>336</v>
      </c>
      <c r="G173" s="8" t="s">
        <v>24</v>
      </c>
      <c r="H173" s="4" t="s">
        <v>15</v>
      </c>
      <c r="I173" s="5">
        <v>12</v>
      </c>
      <c r="J173" s="7">
        <v>6</v>
      </c>
      <c r="K173" s="4" t="s">
        <v>42</v>
      </c>
      <c r="M173" s="3" t="s">
        <v>337</v>
      </c>
      <c r="N173" s="4" t="s">
        <v>72</v>
      </c>
      <c r="O173" s="4" t="s">
        <v>18</v>
      </c>
      <c r="P173" s="3" t="s">
        <v>41</v>
      </c>
      <c r="Q173" s="4" t="s">
        <v>20</v>
      </c>
    </row>
    <row r="174" spans="3:17" ht="22.5" customHeight="1" outlineLevel="3" x14ac:dyDescent="0.2">
      <c r="D174" s="6" t="s">
        <v>330</v>
      </c>
      <c r="E174" s="4" t="s">
        <v>36</v>
      </c>
      <c r="F174" s="3" t="s">
        <v>308</v>
      </c>
      <c r="G174" s="8" t="s">
        <v>56</v>
      </c>
      <c r="H174" s="4" t="s">
        <v>15</v>
      </c>
      <c r="I174" s="5">
        <v>6</v>
      </c>
      <c r="K174" s="4" t="s">
        <v>27</v>
      </c>
      <c r="L174" s="4" t="s">
        <v>16</v>
      </c>
      <c r="M174" s="3" t="s">
        <v>38</v>
      </c>
      <c r="N174" s="4" t="s">
        <v>36</v>
      </c>
      <c r="O174" s="4" t="s">
        <v>26</v>
      </c>
      <c r="P174" s="3" t="s">
        <v>41</v>
      </c>
      <c r="Q174" s="4" t="s">
        <v>20</v>
      </c>
    </row>
    <row r="175" spans="3:17" ht="22.5" customHeight="1" outlineLevel="3" x14ac:dyDescent="0.2">
      <c r="D175" s="6" t="s">
        <v>330</v>
      </c>
      <c r="E175" s="4" t="s">
        <v>81</v>
      </c>
      <c r="F175" s="3" t="s">
        <v>310</v>
      </c>
      <c r="G175" s="8" t="s">
        <v>24</v>
      </c>
      <c r="H175" s="4" t="s">
        <v>15</v>
      </c>
      <c r="I175" s="5">
        <v>9</v>
      </c>
      <c r="K175" s="4" t="s">
        <v>27</v>
      </c>
      <c r="L175" s="4" t="s">
        <v>16</v>
      </c>
      <c r="M175" s="3" t="s">
        <v>323</v>
      </c>
      <c r="N175" s="4" t="s">
        <v>81</v>
      </c>
      <c r="O175" s="4" t="s">
        <v>141</v>
      </c>
      <c r="P175" s="3" t="s">
        <v>41</v>
      </c>
      <c r="Q175" s="4" t="s">
        <v>20</v>
      </c>
    </row>
    <row r="176" spans="3:17" ht="22.5" customHeight="1" outlineLevel="3" x14ac:dyDescent="0.2">
      <c r="D176" s="6" t="s">
        <v>330</v>
      </c>
      <c r="E176" s="4" t="s">
        <v>22</v>
      </c>
      <c r="F176" s="3" t="s">
        <v>338</v>
      </c>
      <c r="G176" s="8" t="s">
        <v>56</v>
      </c>
      <c r="H176" s="4" t="s">
        <v>15</v>
      </c>
      <c r="I176" s="5">
        <v>6</v>
      </c>
      <c r="K176" s="4" t="s">
        <v>27</v>
      </c>
      <c r="M176" s="3" t="s">
        <v>277</v>
      </c>
      <c r="N176" s="4" t="s">
        <v>22</v>
      </c>
      <c r="O176" s="4" t="s">
        <v>18</v>
      </c>
      <c r="P176" s="3" t="s">
        <v>19</v>
      </c>
      <c r="Q176" s="4" t="s">
        <v>59</v>
      </c>
    </row>
    <row r="177" spans="4:17" ht="22.5" customHeight="1" outlineLevel="3" x14ac:dyDescent="0.2">
      <c r="D177" s="6" t="s">
        <v>330</v>
      </c>
      <c r="E177" s="4" t="s">
        <v>86</v>
      </c>
      <c r="F177" s="3" t="s">
        <v>314</v>
      </c>
      <c r="G177" s="8" t="s">
        <v>24</v>
      </c>
      <c r="H177" s="4" t="s">
        <v>15</v>
      </c>
      <c r="I177" s="5">
        <v>6</v>
      </c>
      <c r="K177" s="4" t="s">
        <v>27</v>
      </c>
      <c r="L177" s="4" t="s">
        <v>16</v>
      </c>
      <c r="M177" s="3" t="s">
        <v>339</v>
      </c>
      <c r="N177" s="4" t="s">
        <v>86</v>
      </c>
      <c r="O177" s="4" t="s">
        <v>141</v>
      </c>
      <c r="P177" s="3" t="s">
        <v>19</v>
      </c>
      <c r="Q177" s="4" t="s">
        <v>59</v>
      </c>
    </row>
    <row r="178" spans="4:17" ht="22.5" customHeight="1" outlineLevel="3" x14ac:dyDescent="0.2">
      <c r="D178" s="6" t="s">
        <v>330</v>
      </c>
      <c r="E178" s="4" t="s">
        <v>60</v>
      </c>
      <c r="F178" s="3" t="s">
        <v>340</v>
      </c>
      <c r="G178" s="8" t="s">
        <v>24</v>
      </c>
      <c r="H178" s="4" t="s">
        <v>65</v>
      </c>
      <c r="I178" s="5">
        <v>6</v>
      </c>
      <c r="K178" s="4" t="s">
        <v>27</v>
      </c>
      <c r="M178" s="3" t="s">
        <v>240</v>
      </c>
      <c r="N178" s="4" t="s">
        <v>60</v>
      </c>
      <c r="O178" s="4" t="s">
        <v>18</v>
      </c>
      <c r="P178" s="3" t="s">
        <v>19</v>
      </c>
      <c r="Q178" s="4" t="s">
        <v>59</v>
      </c>
    </row>
    <row r="179" spans="4:17" ht="22.5" customHeight="1" outlineLevel="3" x14ac:dyDescent="0.2">
      <c r="D179" s="6" t="s">
        <v>330</v>
      </c>
      <c r="E179" s="4" t="s">
        <v>341</v>
      </c>
      <c r="F179" s="3" t="s">
        <v>342</v>
      </c>
      <c r="G179" s="8" t="s">
        <v>56</v>
      </c>
      <c r="H179" s="4" t="s">
        <v>65</v>
      </c>
      <c r="I179" s="5">
        <v>12</v>
      </c>
      <c r="J179" s="7">
        <v>6</v>
      </c>
      <c r="K179" s="4" t="s">
        <v>21</v>
      </c>
      <c r="M179" s="3" t="s">
        <v>343</v>
      </c>
      <c r="N179" s="4" t="s">
        <v>341</v>
      </c>
      <c r="O179" s="4" t="s">
        <v>26</v>
      </c>
      <c r="P179" s="3" t="s">
        <v>41</v>
      </c>
      <c r="Q179" s="4" t="s">
        <v>59</v>
      </c>
    </row>
    <row r="180" spans="4:17" ht="22.5" customHeight="1" outlineLevel="3" x14ac:dyDescent="0.2">
      <c r="D180" s="6" t="s">
        <v>330</v>
      </c>
      <c r="E180" s="4" t="s">
        <v>341</v>
      </c>
      <c r="F180" s="3" t="s">
        <v>344</v>
      </c>
      <c r="G180" s="8" t="s">
        <v>56</v>
      </c>
      <c r="H180" s="4" t="s">
        <v>30</v>
      </c>
      <c r="I180" s="5">
        <v>12</v>
      </c>
      <c r="J180" s="7">
        <v>6</v>
      </c>
      <c r="K180" s="4" t="s">
        <v>42</v>
      </c>
      <c r="L180" s="4" t="s">
        <v>16</v>
      </c>
      <c r="M180" s="3" t="s">
        <v>345</v>
      </c>
      <c r="N180" s="4" t="s">
        <v>27</v>
      </c>
      <c r="O180" s="4" t="s">
        <v>32</v>
      </c>
      <c r="P180" s="3" t="s">
        <v>41</v>
      </c>
      <c r="Q180" s="4" t="s">
        <v>59</v>
      </c>
    </row>
  </sheetData>
  <autoFilter ref="A1:Q180">
    <filterColumn colId="14">
      <filters>
        <filter val="RIC"/>
      </filters>
    </filterColumn>
    <filterColumn colId="16">
      <filters>
        <filter val="I"/>
      </filters>
    </filterColumn>
    <sortState ref="A2:Q165">
      <sortCondition ref="O1:O180"/>
    </sortState>
  </autoFilter>
  <phoneticPr fontId="9" type="noConversion"/>
  <pageMargins left="0.75" right="0.75" top="1" bottom="1" header="0.5" footer="0.5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3" workbookViewId="0">
      <selection activeCell="R52" sqref="R52"/>
    </sheetView>
  </sheetViews>
  <sheetFormatPr defaultRowHeight="12.75" x14ac:dyDescent="0.2"/>
  <sheetData>
    <row r="1" spans="1:13" ht="23.25" x14ac:dyDescent="0.35">
      <c r="A1" s="70" t="s">
        <v>377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0"/>
    </row>
    <row r="2" spans="1:13" ht="20.25" x14ac:dyDescent="0.3">
      <c r="A2" s="71" t="s">
        <v>358</v>
      </c>
      <c r="B2" s="71"/>
      <c r="C2" s="71"/>
      <c r="D2" s="71"/>
      <c r="E2" s="71"/>
      <c r="F2" s="71"/>
      <c r="G2" s="71"/>
      <c r="H2" s="71"/>
      <c r="I2" s="71"/>
      <c r="J2" s="71"/>
      <c r="K2" s="11"/>
      <c r="L2" s="11"/>
      <c r="M2" s="12"/>
    </row>
    <row r="3" spans="1:13" ht="20.25" x14ac:dyDescent="0.3">
      <c r="A3" s="13"/>
      <c r="B3" s="13"/>
      <c r="C3" s="13"/>
      <c r="D3" s="11" t="s">
        <v>359</v>
      </c>
      <c r="E3" s="13"/>
      <c r="F3" s="13"/>
      <c r="G3" s="13"/>
      <c r="H3" s="13"/>
      <c r="I3" s="13"/>
      <c r="J3" s="13"/>
      <c r="K3" s="13"/>
      <c r="L3" s="13"/>
      <c r="M3" s="13"/>
    </row>
    <row r="4" spans="1:13" ht="14.25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x14ac:dyDescent="0.2">
      <c r="A5" s="17"/>
      <c r="B5" s="17" t="s">
        <v>18</v>
      </c>
      <c r="C5" s="17" t="s">
        <v>26</v>
      </c>
      <c r="D5" s="17" t="s">
        <v>360</v>
      </c>
      <c r="E5" s="17" t="s">
        <v>361</v>
      </c>
      <c r="F5" s="17" t="s">
        <v>362</v>
      </c>
      <c r="G5" s="17" t="s">
        <v>363</v>
      </c>
      <c r="H5" s="18"/>
      <c r="I5" s="19"/>
      <c r="J5" s="20"/>
      <c r="K5" s="20"/>
      <c r="L5" s="20"/>
      <c r="M5" s="20"/>
    </row>
    <row r="6" spans="1:13" ht="14.25" x14ac:dyDescent="0.2">
      <c r="A6" s="21" t="s">
        <v>364</v>
      </c>
      <c r="B6" s="22">
        <f>'- &lt; ELENCO - INS con DOC - Ord '!J3</f>
        <v>6</v>
      </c>
      <c r="C6" s="17">
        <f>'- &lt; ELENCO - INS con DOC - Ord '!I4+'- &lt; ELENCO - INS con DOC - Ord '!I7+'- &lt; ELENCO - INS con DOC - Ord '!I9+'- &lt; ELENCO - INS con DOC - Ord '!J10+'- &lt; ELENCO - INS con DOC - Ord '!J11+'- &lt; ELENCO - INS con DOC - Ord '!I12</f>
        <v>36</v>
      </c>
      <c r="D6" s="21">
        <f>'- &lt; ELENCO - INS con DOC - Ord '!J8</f>
        <v>6</v>
      </c>
      <c r="E6" s="21">
        <f>'- &lt; ELENCO - INS con DOC - Ord '!I5+'- &lt; ELENCO - INS con DOC - Ord '!I6</f>
        <v>12</v>
      </c>
      <c r="F6" s="17">
        <v>0</v>
      </c>
      <c r="G6" s="17">
        <f t="shared" ref="G6:G11" si="0">SUM(B6:F6)</f>
        <v>60</v>
      </c>
      <c r="H6" s="16"/>
      <c r="I6" s="16"/>
      <c r="J6" s="16"/>
      <c r="K6" s="16"/>
      <c r="L6" s="16"/>
      <c r="M6" s="16"/>
    </row>
    <row r="7" spans="1:13" ht="14.25" x14ac:dyDescent="0.2">
      <c r="A7" s="21" t="s">
        <v>365</v>
      </c>
      <c r="B7" s="23">
        <v>6</v>
      </c>
      <c r="C7" s="17">
        <v>30</v>
      </c>
      <c r="D7" s="21">
        <v>6</v>
      </c>
      <c r="E7" s="17">
        <v>0</v>
      </c>
      <c r="F7" s="21"/>
      <c r="G7" s="21">
        <f t="shared" si="0"/>
        <v>42</v>
      </c>
      <c r="H7" s="16"/>
      <c r="I7" s="16"/>
      <c r="J7" s="16"/>
      <c r="K7" s="16"/>
      <c r="L7" s="16"/>
      <c r="M7" s="16"/>
    </row>
    <row r="8" spans="1:13" ht="14.25" x14ac:dyDescent="0.2">
      <c r="A8" s="21" t="s">
        <v>366</v>
      </c>
      <c r="B8" s="22">
        <f>B6-B7</f>
        <v>0</v>
      </c>
      <c r="C8" s="22">
        <v>6</v>
      </c>
      <c r="D8" s="22">
        <v>0</v>
      </c>
      <c r="E8" s="22">
        <v>0</v>
      </c>
      <c r="F8" s="22"/>
      <c r="G8" s="24">
        <f t="shared" si="0"/>
        <v>6</v>
      </c>
      <c r="H8" s="16"/>
      <c r="I8" s="16"/>
      <c r="J8" s="16"/>
      <c r="K8" s="16"/>
      <c r="L8" s="16"/>
      <c r="M8" s="16"/>
    </row>
    <row r="9" spans="1:13" ht="14.25" x14ac:dyDescent="0.2">
      <c r="A9" s="21" t="s">
        <v>367</v>
      </c>
      <c r="B9" s="22">
        <v>0</v>
      </c>
      <c r="C9" s="22">
        <v>0</v>
      </c>
      <c r="D9" s="22">
        <v>0</v>
      </c>
      <c r="E9" s="22">
        <v>0</v>
      </c>
      <c r="F9" s="22"/>
      <c r="G9" s="24">
        <f t="shared" si="0"/>
        <v>0</v>
      </c>
      <c r="H9" s="16"/>
      <c r="I9" s="16"/>
      <c r="J9" s="16"/>
      <c r="K9" s="16"/>
      <c r="L9" s="16"/>
      <c r="M9" s="16"/>
    </row>
    <row r="10" spans="1:13" ht="14.25" x14ac:dyDescent="0.2">
      <c r="A10" s="21" t="s">
        <v>368</v>
      </c>
      <c r="B10" s="22">
        <v>0</v>
      </c>
      <c r="C10" s="17">
        <v>0</v>
      </c>
      <c r="D10" s="21">
        <v>0</v>
      </c>
      <c r="E10" s="21">
        <v>0</v>
      </c>
      <c r="F10" s="21"/>
      <c r="G10" s="21">
        <f t="shared" si="0"/>
        <v>0</v>
      </c>
      <c r="H10" s="16"/>
      <c r="I10" s="16"/>
      <c r="J10" s="16"/>
      <c r="K10" s="16"/>
      <c r="L10" s="16"/>
      <c r="M10" s="16"/>
    </row>
    <row r="11" spans="1:13" ht="14.25" x14ac:dyDescent="0.2">
      <c r="A11" s="21" t="s">
        <v>369</v>
      </c>
      <c r="B11" s="22">
        <v>0</v>
      </c>
      <c r="C11" s="17">
        <v>0</v>
      </c>
      <c r="D11" s="21">
        <v>0</v>
      </c>
      <c r="E11" s="21">
        <v>0</v>
      </c>
      <c r="F11" s="21"/>
      <c r="G11" s="21">
        <f t="shared" si="0"/>
        <v>0</v>
      </c>
      <c r="H11" s="16"/>
      <c r="I11" s="16"/>
      <c r="J11" s="16"/>
      <c r="K11" s="16"/>
      <c r="L11" s="16"/>
      <c r="M11" s="16"/>
    </row>
    <row r="12" spans="1:13" ht="14.25" x14ac:dyDescent="0.2">
      <c r="A12" s="25"/>
      <c r="B12" s="26"/>
      <c r="C12" s="25"/>
      <c r="D12" s="26"/>
      <c r="E12" s="25"/>
      <c r="F12" s="25"/>
      <c r="G12" s="26"/>
      <c r="H12" s="16"/>
      <c r="I12" s="16"/>
      <c r="J12" s="16"/>
      <c r="K12" s="16"/>
      <c r="L12" s="16"/>
      <c r="M12" s="16"/>
    </row>
    <row r="13" spans="1:13" ht="14.25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20.25" x14ac:dyDescent="0.3">
      <c r="A14" s="16"/>
      <c r="B14" s="16"/>
      <c r="C14" s="16"/>
      <c r="D14" s="11" t="s">
        <v>370</v>
      </c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14.25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14.25" x14ac:dyDescent="0.2">
      <c r="A16" s="17"/>
      <c r="B16" s="17" t="s">
        <v>18</v>
      </c>
      <c r="C16" s="17" t="s">
        <v>26</v>
      </c>
      <c r="D16" s="17" t="s">
        <v>360</v>
      </c>
      <c r="E16" s="17" t="s">
        <v>361</v>
      </c>
      <c r="F16" s="17" t="s">
        <v>362</v>
      </c>
      <c r="G16" s="17" t="s">
        <v>363</v>
      </c>
      <c r="H16" s="16"/>
      <c r="I16" s="16"/>
      <c r="J16" s="16"/>
      <c r="K16" s="16"/>
      <c r="L16" s="16"/>
      <c r="M16" s="16"/>
    </row>
    <row r="17" spans="1:13" ht="14.25" x14ac:dyDescent="0.2">
      <c r="A17" s="21" t="s">
        <v>364</v>
      </c>
      <c r="B17" s="22">
        <f>'- &lt; ELENCO - INS con DOC - Ord '!I17+'- &lt; ELENCO - INS con DOC - Ord '!I18+'- &lt; ELENCO - INS con DOC - Ord '!I19</f>
        <v>18</v>
      </c>
      <c r="C17" s="17">
        <f>'- &lt; ELENCO - INS con DOC - Ord '!J13+'- &lt; ELENCO - INS con DOC - Ord '!J14+'- &lt; ELENCO - INS con DOC - Ord '!J15+'- &lt; ELENCO - INS con DOC - Ord '!I20+'- &lt; ELENCO - INS con DOC - Ord '!J21</f>
        <v>30</v>
      </c>
      <c r="D17" s="21">
        <f>'- &lt; ELENCO - INS con DOC - Ord '!J16+'- &lt; ELENCO - INS con DOC - Ord '!J22</f>
        <v>12</v>
      </c>
      <c r="E17" s="21">
        <v>0</v>
      </c>
      <c r="F17" s="17">
        <v>0</v>
      </c>
      <c r="G17" s="17">
        <f t="shared" ref="G17:G22" si="1">SUM(B17:F17)</f>
        <v>60</v>
      </c>
      <c r="H17" s="16"/>
      <c r="I17" s="16"/>
      <c r="J17" s="16"/>
      <c r="K17" s="16"/>
      <c r="L17" s="16"/>
      <c r="M17" s="16"/>
    </row>
    <row r="18" spans="1:13" ht="14.25" x14ac:dyDescent="0.2">
      <c r="A18" s="21" t="s">
        <v>365</v>
      </c>
      <c r="B18" s="23">
        <v>18</v>
      </c>
      <c r="C18" s="17">
        <f>SUM([1]LITZ_BA!F14:F16)</f>
        <v>18</v>
      </c>
      <c r="D18" s="21">
        <v>18</v>
      </c>
      <c r="E18" s="17">
        <v>0</v>
      </c>
      <c r="F18" s="21"/>
      <c r="G18" s="21">
        <f t="shared" si="1"/>
        <v>54</v>
      </c>
      <c r="H18" s="16"/>
      <c r="I18" s="16"/>
      <c r="J18" s="16"/>
      <c r="K18" s="16"/>
      <c r="L18" s="16"/>
      <c r="M18" s="16"/>
    </row>
    <row r="19" spans="1:13" ht="14.25" x14ac:dyDescent="0.2">
      <c r="A19" s="21" t="s">
        <v>366</v>
      </c>
      <c r="B19" s="22">
        <v>0</v>
      </c>
      <c r="C19" s="22">
        <v>6</v>
      </c>
      <c r="D19" s="22">
        <v>0</v>
      </c>
      <c r="E19" s="22">
        <v>0</v>
      </c>
      <c r="F19" s="22"/>
      <c r="G19" s="24">
        <f t="shared" si="1"/>
        <v>6</v>
      </c>
      <c r="H19" s="16"/>
      <c r="I19" s="16"/>
      <c r="J19" s="16"/>
      <c r="K19" s="16"/>
      <c r="L19" s="16"/>
      <c r="M19" s="16"/>
    </row>
    <row r="20" spans="1:13" ht="14.25" x14ac:dyDescent="0.2">
      <c r="A20" s="21" t="s">
        <v>367</v>
      </c>
      <c r="B20" s="22">
        <v>0</v>
      </c>
      <c r="C20" s="22">
        <v>6</v>
      </c>
      <c r="D20" s="22">
        <v>6</v>
      </c>
      <c r="E20" s="22">
        <v>0</v>
      </c>
      <c r="F20" s="22"/>
      <c r="G20" s="24">
        <f t="shared" si="1"/>
        <v>12</v>
      </c>
      <c r="H20" s="16"/>
      <c r="I20" s="16"/>
      <c r="J20" s="16"/>
      <c r="K20" s="16"/>
      <c r="L20" s="16"/>
      <c r="M20" s="16"/>
    </row>
    <row r="21" spans="1:13" ht="14.25" x14ac:dyDescent="0.2">
      <c r="A21" s="21" t="s">
        <v>368</v>
      </c>
      <c r="B21" s="22">
        <v>0</v>
      </c>
      <c r="C21" s="17">
        <v>0</v>
      </c>
      <c r="D21" s="21">
        <v>0</v>
      </c>
      <c r="E21" s="21">
        <v>0</v>
      </c>
      <c r="F21" s="21"/>
      <c r="G21" s="21">
        <f t="shared" si="1"/>
        <v>0</v>
      </c>
      <c r="H21" s="16"/>
      <c r="I21" s="16"/>
      <c r="J21" s="16"/>
      <c r="K21" s="16"/>
      <c r="L21" s="16"/>
      <c r="M21" s="16"/>
    </row>
    <row r="22" spans="1:13" ht="14.25" x14ac:dyDescent="0.2">
      <c r="A22" s="21" t="s">
        <v>369</v>
      </c>
      <c r="B22" s="22">
        <v>0</v>
      </c>
      <c r="C22" s="17">
        <v>0</v>
      </c>
      <c r="D22" s="21">
        <v>0</v>
      </c>
      <c r="E22" s="21">
        <v>0</v>
      </c>
      <c r="F22" s="21"/>
      <c r="G22" s="21">
        <f t="shared" si="1"/>
        <v>0</v>
      </c>
      <c r="H22" s="16"/>
      <c r="I22" s="16"/>
      <c r="J22" s="16"/>
      <c r="K22" s="16"/>
      <c r="L22" s="16"/>
      <c r="M22" s="16"/>
    </row>
    <row r="23" spans="1:13" ht="14.25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14.25" x14ac:dyDescent="0.2">
      <c r="A24" s="25"/>
      <c r="B24" s="26"/>
      <c r="C24" s="25"/>
      <c r="D24" s="26"/>
      <c r="E24" s="25"/>
      <c r="F24" s="25"/>
      <c r="G24" s="26"/>
      <c r="H24" s="16"/>
      <c r="I24" s="16"/>
      <c r="J24" s="16"/>
      <c r="K24" s="16"/>
      <c r="L24" s="16"/>
      <c r="M24" s="16"/>
    </row>
    <row r="25" spans="1:13" ht="20.25" x14ac:dyDescent="0.3">
      <c r="A25" s="16"/>
      <c r="B25" s="16"/>
      <c r="C25" s="16"/>
      <c r="D25" s="11" t="s">
        <v>371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14.25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14.25" x14ac:dyDescent="0.2">
      <c r="A27" s="17"/>
      <c r="B27" s="17" t="s">
        <v>18</v>
      </c>
      <c r="C27" s="17" t="s">
        <v>26</v>
      </c>
      <c r="D27" s="17" t="s">
        <v>360</v>
      </c>
      <c r="E27" s="17" t="s">
        <v>361</v>
      </c>
      <c r="F27" s="17" t="s">
        <v>362</v>
      </c>
      <c r="G27" s="17" t="s">
        <v>363</v>
      </c>
      <c r="H27" s="16"/>
      <c r="I27" s="16"/>
      <c r="J27" s="16"/>
      <c r="K27" s="16"/>
      <c r="L27" s="16"/>
      <c r="M27" s="16"/>
    </row>
    <row r="28" spans="1:13" ht="14.25" x14ac:dyDescent="0.2">
      <c r="A28" s="21" t="s">
        <v>364</v>
      </c>
      <c r="B28" s="22">
        <f>'- &lt; ELENCO - INS con DOC - Ord '!J27</f>
        <v>6</v>
      </c>
      <c r="C28" s="17">
        <f>'- &lt; ELENCO - INS con DOC - Ord '!J24+'- &lt; ELENCO - INS con DOC - Ord '!J25+'- &lt; ELENCO - INS con DOC - Ord '!J26+'- &lt; ELENCO - INS con DOC - Ord '!I28</f>
        <v>24</v>
      </c>
      <c r="D28" s="21">
        <v>6</v>
      </c>
      <c r="E28" s="21">
        <v>0</v>
      </c>
      <c r="F28" s="17">
        <v>0</v>
      </c>
      <c r="G28" s="17">
        <f t="shared" ref="G28:G33" si="2">SUM(B28:F28)</f>
        <v>36</v>
      </c>
      <c r="H28" s="16"/>
      <c r="I28" s="16"/>
      <c r="J28" s="16"/>
      <c r="K28" s="16"/>
      <c r="L28" s="16"/>
      <c r="M28" s="16"/>
    </row>
    <row r="29" spans="1:13" ht="14.25" x14ac:dyDescent="0.2">
      <c r="A29" s="21" t="s">
        <v>365</v>
      </c>
      <c r="B29" s="23">
        <v>6</v>
      </c>
      <c r="C29" s="17">
        <f>SUM([1]LITZ_BA!F25:F28)</f>
        <v>18</v>
      </c>
      <c r="D29" s="21">
        <v>6</v>
      </c>
      <c r="E29" s="17"/>
      <c r="F29" s="21"/>
      <c r="G29" s="21">
        <f t="shared" si="2"/>
        <v>30</v>
      </c>
      <c r="H29" s="16"/>
      <c r="I29" s="16"/>
      <c r="J29" s="16"/>
      <c r="K29" s="16"/>
      <c r="L29" s="16"/>
      <c r="M29" s="16"/>
    </row>
    <row r="30" spans="1:13" ht="14.25" x14ac:dyDescent="0.2">
      <c r="A30" s="21" t="s">
        <v>366</v>
      </c>
      <c r="B30" s="22">
        <f>B28-B29</f>
        <v>0</v>
      </c>
      <c r="C30" s="22">
        <v>0</v>
      </c>
      <c r="D30" s="22">
        <v>0</v>
      </c>
      <c r="E30" s="22"/>
      <c r="F30" s="22"/>
      <c r="G30" s="24">
        <f t="shared" si="2"/>
        <v>0</v>
      </c>
      <c r="H30" s="16"/>
      <c r="I30" s="16"/>
      <c r="J30" s="16"/>
      <c r="K30" s="16"/>
      <c r="L30" s="16"/>
      <c r="M30" s="16"/>
    </row>
    <row r="31" spans="1:13" ht="14.25" x14ac:dyDescent="0.2">
      <c r="A31" s="21" t="s">
        <v>367</v>
      </c>
      <c r="B31" s="22">
        <v>0</v>
      </c>
      <c r="C31" s="22">
        <v>6</v>
      </c>
      <c r="D31" s="22">
        <v>0</v>
      </c>
      <c r="E31" s="22"/>
      <c r="F31" s="22"/>
      <c r="G31" s="24">
        <f t="shared" si="2"/>
        <v>6</v>
      </c>
      <c r="H31" s="16"/>
      <c r="I31" s="16"/>
      <c r="J31" s="16"/>
      <c r="K31" s="16"/>
      <c r="L31" s="16"/>
      <c r="M31" s="16"/>
    </row>
    <row r="32" spans="1:13" ht="14.25" x14ac:dyDescent="0.2">
      <c r="A32" s="21" t="s">
        <v>368</v>
      </c>
      <c r="B32" s="22">
        <v>0</v>
      </c>
      <c r="C32" s="17">
        <v>0</v>
      </c>
      <c r="D32" s="21">
        <v>0</v>
      </c>
      <c r="E32" s="21"/>
      <c r="F32" s="21"/>
      <c r="G32" s="21">
        <f t="shared" si="2"/>
        <v>0</v>
      </c>
      <c r="H32" s="16"/>
      <c r="I32" s="16"/>
      <c r="J32" s="16"/>
      <c r="K32" s="16"/>
      <c r="L32" s="16"/>
      <c r="M32" s="16"/>
    </row>
    <row r="33" spans="1:13" ht="14.25" x14ac:dyDescent="0.2">
      <c r="A33" s="21" t="s">
        <v>369</v>
      </c>
      <c r="B33" s="22">
        <v>0</v>
      </c>
      <c r="C33" s="17">
        <v>6</v>
      </c>
      <c r="D33" s="21">
        <v>0</v>
      </c>
      <c r="E33" s="21"/>
      <c r="F33" s="21"/>
      <c r="G33" s="21">
        <f t="shared" si="2"/>
        <v>6</v>
      </c>
      <c r="H33" s="16"/>
      <c r="I33" s="16"/>
      <c r="J33" s="16"/>
      <c r="K33" s="16"/>
      <c r="L33" s="16"/>
      <c r="M33" s="16"/>
    </row>
    <row r="34" spans="1:13" ht="14.2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14.25" x14ac:dyDescent="0.2">
      <c r="A35" s="25"/>
      <c r="B35" s="26"/>
      <c r="C35" s="25"/>
      <c r="D35" s="26"/>
      <c r="E35" s="25"/>
      <c r="F35" s="25"/>
      <c r="G35" s="26"/>
      <c r="H35" s="16"/>
      <c r="I35" s="27"/>
      <c r="J35" s="27"/>
      <c r="K35" s="27"/>
      <c r="L35" s="27"/>
      <c r="M35" s="27"/>
    </row>
    <row r="36" spans="1:13" ht="20.25" x14ac:dyDescent="0.3">
      <c r="A36" s="16"/>
      <c r="B36" s="16"/>
      <c r="C36" s="16"/>
      <c r="D36" s="28" t="s">
        <v>364</v>
      </c>
      <c r="E36" s="16"/>
      <c r="F36" s="16"/>
      <c r="G36" s="16"/>
      <c r="H36" s="29"/>
      <c r="I36" s="27"/>
      <c r="J36" s="27"/>
      <c r="K36" s="27"/>
      <c r="L36" s="27"/>
      <c r="M36" s="27"/>
    </row>
    <row r="37" spans="1:13" ht="14.25" x14ac:dyDescent="0.2">
      <c r="A37" s="16"/>
      <c r="B37" s="16"/>
      <c r="C37" s="16"/>
      <c r="D37" s="16"/>
      <c r="E37" s="16"/>
      <c r="F37" s="16"/>
      <c r="G37" s="16"/>
      <c r="H37" s="30"/>
      <c r="I37" s="31"/>
      <c r="J37" s="31"/>
      <c r="K37" s="31"/>
      <c r="L37" s="31"/>
      <c r="M37" s="31"/>
    </row>
    <row r="38" spans="1:13" x14ac:dyDescent="0.2">
      <c r="A38" s="17"/>
      <c r="B38" s="17" t="s">
        <v>18</v>
      </c>
      <c r="C38" s="17" t="s">
        <v>26</v>
      </c>
      <c r="D38" s="17" t="s">
        <v>360</v>
      </c>
      <c r="E38" s="17" t="s">
        <v>361</v>
      </c>
      <c r="F38" s="17" t="s">
        <v>362</v>
      </c>
      <c r="G38" s="17" t="s">
        <v>363</v>
      </c>
      <c r="H38" s="30"/>
      <c r="I38" s="31"/>
      <c r="J38" s="31"/>
      <c r="K38" s="31"/>
      <c r="L38" s="31"/>
      <c r="M38" s="31"/>
    </row>
    <row r="39" spans="1:13" x14ac:dyDescent="0.2">
      <c r="A39" s="21" t="s">
        <v>364</v>
      </c>
      <c r="B39" s="22">
        <f>B6+B17+B28</f>
        <v>30</v>
      </c>
      <c r="C39" s="17">
        <f>C6+C17+C28</f>
        <v>90</v>
      </c>
      <c r="D39" s="21">
        <f>D6+D17+D28</f>
        <v>24</v>
      </c>
      <c r="E39" s="21">
        <f>E6+E17+E28</f>
        <v>12</v>
      </c>
      <c r="F39" s="17">
        <f>F6+F17+F28</f>
        <v>0</v>
      </c>
      <c r="G39" s="17">
        <f t="shared" ref="G39:G44" si="3">SUM(B39:F39)</f>
        <v>156</v>
      </c>
      <c r="H39" s="30"/>
      <c r="I39" s="31"/>
      <c r="J39" s="31"/>
      <c r="K39" s="31"/>
      <c r="L39" s="31"/>
      <c r="M39" s="31"/>
    </row>
    <row r="40" spans="1:13" x14ac:dyDescent="0.2">
      <c r="A40" s="21" t="s">
        <v>365</v>
      </c>
      <c r="B40" s="22">
        <f t="shared" ref="B40:D44" si="4">B7+B18+B29</f>
        <v>30</v>
      </c>
      <c r="C40" s="17">
        <f t="shared" si="4"/>
        <v>66</v>
      </c>
      <c r="D40" s="21">
        <f t="shared" si="4"/>
        <v>30</v>
      </c>
      <c r="E40" s="17"/>
      <c r="F40" s="21"/>
      <c r="G40" s="21">
        <f t="shared" si="3"/>
        <v>126</v>
      </c>
      <c r="H40" s="30"/>
      <c r="I40" s="31"/>
      <c r="J40" s="31"/>
      <c r="K40" s="31"/>
      <c r="L40" s="31"/>
      <c r="M40" s="31"/>
    </row>
    <row r="41" spans="1:13" x14ac:dyDescent="0.2">
      <c r="A41" s="21" t="s">
        <v>366</v>
      </c>
      <c r="B41" s="22">
        <f t="shared" si="4"/>
        <v>0</v>
      </c>
      <c r="C41" s="17">
        <f t="shared" si="4"/>
        <v>12</v>
      </c>
      <c r="D41" s="21">
        <f t="shared" si="4"/>
        <v>0</v>
      </c>
      <c r="E41" s="22"/>
      <c r="F41" s="22"/>
      <c r="G41" s="24">
        <f t="shared" si="3"/>
        <v>12</v>
      </c>
      <c r="H41" s="30"/>
      <c r="I41" s="31"/>
      <c r="J41" s="31"/>
      <c r="K41" s="31"/>
      <c r="L41" s="31"/>
      <c r="M41" s="31"/>
    </row>
    <row r="42" spans="1:13" x14ac:dyDescent="0.2">
      <c r="A42" s="21" t="s">
        <v>367</v>
      </c>
      <c r="B42" s="22">
        <f t="shared" si="4"/>
        <v>0</v>
      </c>
      <c r="C42" s="17">
        <f t="shared" si="4"/>
        <v>12</v>
      </c>
      <c r="D42" s="21">
        <f t="shared" si="4"/>
        <v>6</v>
      </c>
      <c r="E42" s="22"/>
      <c r="F42" s="22"/>
      <c r="G42" s="24">
        <f t="shared" si="3"/>
        <v>18</v>
      </c>
      <c r="H42" s="30"/>
      <c r="I42" s="31"/>
      <c r="J42" s="31"/>
      <c r="K42" s="31"/>
      <c r="L42" s="31"/>
      <c r="M42" s="31"/>
    </row>
    <row r="43" spans="1:13" ht="14.25" x14ac:dyDescent="0.2">
      <c r="A43" s="21" t="s">
        <v>368</v>
      </c>
      <c r="B43" s="22">
        <f t="shared" si="4"/>
        <v>0</v>
      </c>
      <c r="C43" s="17">
        <f t="shared" si="4"/>
        <v>0</v>
      </c>
      <c r="D43" s="21">
        <f t="shared" si="4"/>
        <v>0</v>
      </c>
      <c r="E43" s="21"/>
      <c r="F43" s="21"/>
      <c r="G43" s="21">
        <f t="shared" si="3"/>
        <v>0</v>
      </c>
      <c r="H43" s="31"/>
      <c r="I43" s="31"/>
      <c r="J43" s="31"/>
      <c r="K43" s="31"/>
      <c r="L43" s="31"/>
      <c r="M43" s="25"/>
    </row>
    <row r="44" spans="1:13" ht="14.25" x14ac:dyDescent="0.2">
      <c r="A44" s="21" t="s">
        <v>369</v>
      </c>
      <c r="B44" s="22">
        <f t="shared" si="4"/>
        <v>0</v>
      </c>
      <c r="C44" s="17">
        <f t="shared" si="4"/>
        <v>6</v>
      </c>
      <c r="D44" s="21">
        <f t="shared" si="4"/>
        <v>0</v>
      </c>
      <c r="E44" s="21"/>
      <c r="F44" s="21"/>
      <c r="G44" s="21">
        <f t="shared" si="3"/>
        <v>6</v>
      </c>
      <c r="H44" s="31"/>
      <c r="I44" s="31"/>
      <c r="J44" s="31"/>
      <c r="K44" s="31"/>
      <c r="L44" s="31"/>
      <c r="M44" s="25"/>
    </row>
    <row r="45" spans="1:13" ht="14.25" x14ac:dyDescent="0.2">
      <c r="A45" s="32"/>
      <c r="B45" s="33"/>
      <c r="C45" s="31"/>
      <c r="D45" s="30"/>
      <c r="E45" s="31"/>
      <c r="F45" s="31"/>
      <c r="G45" s="30"/>
      <c r="H45" s="31"/>
      <c r="I45" s="31"/>
      <c r="J45" s="31"/>
      <c r="K45" s="31"/>
      <c r="L45" s="31"/>
      <c r="M45" s="25"/>
    </row>
    <row r="46" spans="1:13" ht="14.25" x14ac:dyDescent="0.2">
      <c r="A46" s="32"/>
      <c r="B46" s="33"/>
      <c r="C46" s="31"/>
      <c r="D46" s="30"/>
      <c r="E46" s="31"/>
      <c r="F46" s="31"/>
      <c r="G46" s="30"/>
      <c r="H46" s="31"/>
      <c r="I46" s="31"/>
      <c r="J46" s="31"/>
      <c r="K46" s="31"/>
      <c r="L46" s="31"/>
      <c r="M46" s="25"/>
    </row>
    <row r="47" spans="1:13" x14ac:dyDescent="0.2">
      <c r="A47" s="21"/>
      <c r="B47" s="21" t="s">
        <v>18</v>
      </c>
      <c r="C47" s="21" t="s">
        <v>26</v>
      </c>
      <c r="D47" s="21" t="s">
        <v>360</v>
      </c>
      <c r="E47" s="21"/>
      <c r="F47" s="21"/>
      <c r="G47" s="21" t="s">
        <v>372</v>
      </c>
      <c r="H47" s="21" t="s">
        <v>373</v>
      </c>
    </row>
    <row r="48" spans="1:13" x14ac:dyDescent="0.2">
      <c r="A48" s="21" t="s">
        <v>374</v>
      </c>
      <c r="B48" s="21">
        <f>B39-B42</f>
        <v>30</v>
      </c>
      <c r="C48" s="21">
        <f>C39-C42</f>
        <v>78</v>
      </c>
      <c r="D48" s="21">
        <f>D39-D42</f>
        <v>18</v>
      </c>
      <c r="E48" s="21"/>
      <c r="F48" s="21"/>
      <c r="G48" s="21">
        <f>SUM(B48:D48)</f>
        <v>126</v>
      </c>
      <c r="H48" s="34">
        <f>G48/G39</f>
        <v>0.80769230769230771</v>
      </c>
    </row>
    <row r="49" spans="1:8" x14ac:dyDescent="0.2">
      <c r="A49" s="35" t="s">
        <v>375</v>
      </c>
      <c r="B49" s="36"/>
      <c r="C49" s="36"/>
      <c r="D49" s="36"/>
      <c r="E49" s="36"/>
      <c r="F49" s="37"/>
      <c r="G49" s="21">
        <f>E39+F39+G42</f>
        <v>30</v>
      </c>
      <c r="H49" s="34">
        <f>G49/G39</f>
        <v>0.19230769230769232</v>
      </c>
    </row>
    <row r="50" spans="1:8" x14ac:dyDescent="0.2">
      <c r="A50" s="21" t="s">
        <v>376</v>
      </c>
      <c r="B50" s="38">
        <f>B48/G48</f>
        <v>0.23809523809523808</v>
      </c>
      <c r="C50" s="38">
        <f>C48/G48</f>
        <v>0.61904761904761907</v>
      </c>
      <c r="D50" s="38">
        <f>D48/G48</f>
        <v>0.14285714285714285</v>
      </c>
      <c r="E50" s="38"/>
      <c r="F50" s="38"/>
      <c r="G50" s="38"/>
      <c r="H50" s="38"/>
    </row>
  </sheetData>
  <mergeCells count="2">
    <mergeCell ref="A1:L1"/>
    <mergeCell ref="A2:J2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9" workbookViewId="0">
      <selection activeCell="D28" sqref="D28"/>
    </sheetView>
  </sheetViews>
  <sheetFormatPr defaultRowHeight="12.75" x14ac:dyDescent="0.2"/>
  <sheetData>
    <row r="1" spans="1:13" ht="23.25" x14ac:dyDescent="0.35">
      <c r="A1" s="70" t="s">
        <v>378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0"/>
    </row>
    <row r="2" spans="1:13" ht="20.25" x14ac:dyDescent="0.3">
      <c r="A2" s="71" t="s">
        <v>358</v>
      </c>
      <c r="B2" s="71"/>
      <c r="C2" s="71"/>
      <c r="D2" s="71"/>
      <c r="E2" s="71"/>
      <c r="F2" s="71"/>
      <c r="G2" s="71"/>
      <c r="H2" s="71"/>
      <c r="I2" s="71"/>
      <c r="J2" s="71"/>
      <c r="K2" s="11"/>
      <c r="L2" s="11"/>
      <c r="M2" s="12"/>
    </row>
    <row r="3" spans="1:13" ht="20.25" x14ac:dyDescent="0.3">
      <c r="A3" s="13"/>
      <c r="B3" s="13"/>
      <c r="C3" s="13"/>
      <c r="D3" s="11" t="s">
        <v>359</v>
      </c>
      <c r="E3" s="13"/>
      <c r="F3" s="13"/>
      <c r="G3" s="13"/>
      <c r="H3" s="13"/>
      <c r="I3" s="13"/>
      <c r="J3" s="13"/>
      <c r="K3" s="13"/>
      <c r="L3" s="13"/>
      <c r="M3" s="13"/>
    </row>
    <row r="4" spans="1:13" ht="14.25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x14ac:dyDescent="0.2">
      <c r="A5" s="17"/>
      <c r="B5" s="17" t="s">
        <v>18</v>
      </c>
      <c r="C5" s="17" t="s">
        <v>26</v>
      </c>
      <c r="D5" s="17" t="s">
        <v>360</v>
      </c>
      <c r="E5" s="17" t="s">
        <v>361</v>
      </c>
      <c r="F5" s="17" t="s">
        <v>362</v>
      </c>
      <c r="G5" s="17" t="s">
        <v>363</v>
      </c>
      <c r="H5" s="18"/>
      <c r="I5" s="19"/>
      <c r="J5" s="20"/>
      <c r="K5" s="20"/>
      <c r="L5" s="20"/>
      <c r="M5" s="20"/>
    </row>
    <row r="6" spans="1:13" ht="14.25" x14ac:dyDescent="0.2">
      <c r="A6" s="21" t="s">
        <v>364</v>
      </c>
      <c r="B6" s="22">
        <f>'- &lt; ELENCO - INS con DOC - Ord '!J30+'- &lt; ELENCO - INS con DOC - Ord '!J31+'- &lt; ELENCO - INS con DOC - Ord '!I38+'- &lt; ELENCO - INS con DOC - Ord '!I39+'- &lt; ELENCO - INS con DOC - Ord '!J42+'- &lt; ELENCO - INS con DOC - Ord '!J43+'- &lt; ELENCO - INS con DOC - Ord '!J44+'- &lt; ELENCO - INS con DOC - Ord '!J45</f>
        <v>48</v>
      </c>
      <c r="C6" s="17">
        <f>'- &lt; ELENCO - INS con DOC - Ord '!I34+'- &lt; ELENCO - INS con DOC - Ord '!J46+'- &lt; ELENCO - INS con DOC - Ord '!J47+'- &lt; ELENCO - INS con DOC - Ord '!J48+'- &lt; ELENCO - INS con DOC - Ord '!J49</f>
        <v>30</v>
      </c>
      <c r="D6" s="21">
        <f>'- &lt; ELENCO - INS con DOC - Ord '!I37+'- &lt; ELENCO - INS con DOC - Ord '!J40+'- &lt; ELENCO - INS con DOC - Ord '!J41</f>
        <v>18</v>
      </c>
      <c r="E6" s="21">
        <v>24</v>
      </c>
      <c r="F6" s="17">
        <v>0</v>
      </c>
      <c r="G6" s="17">
        <f t="shared" ref="G6:G11" si="0">SUM(B6:F6)</f>
        <v>120</v>
      </c>
      <c r="H6" s="16"/>
      <c r="I6" s="16"/>
      <c r="J6" s="16"/>
      <c r="K6" s="16"/>
      <c r="L6" s="16"/>
      <c r="M6" s="16"/>
    </row>
    <row r="7" spans="1:13" ht="14.25" x14ac:dyDescent="0.2">
      <c r="A7" s="21" t="s">
        <v>365</v>
      </c>
      <c r="B7" s="23">
        <v>48</v>
      </c>
      <c r="C7" s="17">
        <v>18</v>
      </c>
      <c r="D7" s="21">
        <v>12</v>
      </c>
      <c r="E7" s="17">
        <v>0</v>
      </c>
      <c r="F7" s="21"/>
      <c r="G7" s="21">
        <f t="shared" si="0"/>
        <v>78</v>
      </c>
      <c r="H7" s="16"/>
      <c r="I7" s="16"/>
      <c r="J7" s="16"/>
      <c r="K7" s="16"/>
      <c r="L7" s="16"/>
      <c r="M7" s="16"/>
    </row>
    <row r="8" spans="1:13" ht="14.25" x14ac:dyDescent="0.2">
      <c r="A8" s="21" t="s">
        <v>366</v>
      </c>
      <c r="B8" s="22">
        <f>B6-B7</f>
        <v>0</v>
      </c>
      <c r="C8" s="22">
        <v>6</v>
      </c>
      <c r="D8" s="22">
        <v>0</v>
      </c>
      <c r="E8" s="22">
        <v>0</v>
      </c>
      <c r="F8" s="22"/>
      <c r="G8" s="24">
        <f t="shared" si="0"/>
        <v>6</v>
      </c>
      <c r="H8" s="16"/>
      <c r="I8" s="16"/>
      <c r="J8" s="16"/>
      <c r="K8" s="16"/>
      <c r="L8" s="16"/>
      <c r="M8" s="16"/>
    </row>
    <row r="9" spans="1:13" ht="14.25" x14ac:dyDescent="0.2">
      <c r="A9" s="21" t="s">
        <v>367</v>
      </c>
      <c r="B9" s="22">
        <v>0</v>
      </c>
      <c r="C9" s="22">
        <v>6</v>
      </c>
      <c r="D9" s="22">
        <v>6</v>
      </c>
      <c r="E9" s="22">
        <v>0</v>
      </c>
      <c r="F9" s="22"/>
      <c r="G9" s="24">
        <f t="shared" si="0"/>
        <v>12</v>
      </c>
      <c r="H9" s="16"/>
      <c r="I9" s="16"/>
      <c r="J9" s="16"/>
      <c r="K9" s="16"/>
      <c r="L9" s="16"/>
      <c r="M9" s="16"/>
    </row>
    <row r="10" spans="1:13" ht="14.25" x14ac:dyDescent="0.2">
      <c r="A10" s="21" t="s">
        <v>368</v>
      </c>
      <c r="B10" s="22">
        <v>0</v>
      </c>
      <c r="C10" s="17">
        <v>0</v>
      </c>
      <c r="D10" s="21">
        <v>0</v>
      </c>
      <c r="E10" s="21">
        <v>0</v>
      </c>
      <c r="F10" s="21"/>
      <c r="G10" s="21">
        <f t="shared" si="0"/>
        <v>0</v>
      </c>
      <c r="H10" s="16"/>
      <c r="I10" s="16"/>
      <c r="J10" s="16"/>
      <c r="K10" s="16"/>
      <c r="L10" s="16"/>
      <c r="M10" s="16"/>
    </row>
    <row r="11" spans="1:13" ht="14.25" x14ac:dyDescent="0.2">
      <c r="A11" s="21" t="s">
        <v>369</v>
      </c>
      <c r="B11" s="22">
        <v>0</v>
      </c>
      <c r="C11" s="17">
        <v>0</v>
      </c>
      <c r="D11" s="21">
        <v>0</v>
      </c>
      <c r="E11" s="21">
        <v>0</v>
      </c>
      <c r="F11" s="21"/>
      <c r="G11" s="21">
        <f t="shared" si="0"/>
        <v>0</v>
      </c>
      <c r="H11" s="16"/>
      <c r="I11" s="16"/>
      <c r="J11" s="16"/>
      <c r="K11" s="16"/>
      <c r="L11" s="16"/>
      <c r="M11" s="16"/>
    </row>
    <row r="12" spans="1:13" ht="14.25" x14ac:dyDescent="0.2">
      <c r="A12" s="25"/>
      <c r="B12" s="26"/>
      <c r="C12" s="25"/>
      <c r="D12" s="26"/>
      <c r="E12" s="25"/>
      <c r="F12" s="25"/>
      <c r="G12" s="26"/>
      <c r="H12" s="16"/>
      <c r="I12" s="16"/>
      <c r="J12" s="16"/>
      <c r="K12" s="16"/>
      <c r="L12" s="16"/>
      <c r="M12" s="16"/>
    </row>
    <row r="13" spans="1:13" ht="14.25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20.25" x14ac:dyDescent="0.3">
      <c r="A14" s="16"/>
      <c r="B14" s="16"/>
      <c r="C14" s="16"/>
      <c r="D14" s="11" t="s">
        <v>370</v>
      </c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14.25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14.25" x14ac:dyDescent="0.2">
      <c r="A16" s="17"/>
      <c r="B16" s="17" t="s">
        <v>18</v>
      </c>
      <c r="C16" s="17" t="s">
        <v>26</v>
      </c>
      <c r="D16" s="17" t="s">
        <v>360</v>
      </c>
      <c r="E16" s="17" t="s">
        <v>361</v>
      </c>
      <c r="F16" s="17" t="s">
        <v>362</v>
      </c>
      <c r="G16" s="17" t="s">
        <v>363</v>
      </c>
      <c r="H16" s="16"/>
      <c r="I16" s="16"/>
      <c r="J16" s="16"/>
      <c r="K16" s="16"/>
      <c r="L16" s="16"/>
      <c r="M16" s="16"/>
    </row>
    <row r="17" spans="1:13" ht="14.25" x14ac:dyDescent="0.2">
      <c r="A17" s="21" t="s">
        <v>364</v>
      </c>
      <c r="B17" s="22">
        <f>'- &lt; ELENCO - INS con DOC - Ord '!I52+'- &lt; ELENCO - INS con DOC - Ord '!I58+'- &lt; ELENCO - INS con DOC - Ord '!J60+'- &lt; ELENCO - INS con DOC - Ord '!J61+'- &lt; ELENCO - INS con DOC - Ord '!J62+'- &lt; ELENCO - INS con DOC - Ord '!J63+'- &lt; ELENCO - INS con DOC - Ord '!J64+'- &lt; ELENCO - INS con DOC - Ord '!J66+'- &lt; ELENCO - INS con DOC - Ord '!I68</f>
        <v>54</v>
      </c>
      <c r="C17" s="17">
        <f>'- &lt; ELENCO - INS con DOC - Ord '!I50+'- &lt; ELENCO - INS con DOC - Ord '!I51+'- &lt; ELENCO - INS con DOC - Ord '!I56</f>
        <v>18</v>
      </c>
      <c r="D17" s="21">
        <f>'- &lt; ELENCO - INS con DOC - Ord '!I53+'- &lt; ELENCO - INS con DOC - Ord '!I57+'- &lt; ELENCO - INS con DOC - Ord '!I59+'- &lt; ELENCO - INS con DOC - Ord '!J65+'- &lt; ELENCO - INS con DOC - Ord '!J67+'- &lt; ELENCO - INS con DOC - Ord '!I69</f>
        <v>36</v>
      </c>
      <c r="E17" s="21">
        <f>'- &lt; ELENCO - INS con DOC - Ord '!I54+'- &lt; ELENCO - INS con DOC - Ord '!I55</f>
        <v>12</v>
      </c>
      <c r="F17" s="17">
        <v>0</v>
      </c>
      <c r="G17" s="17">
        <f t="shared" ref="G17:G22" si="1">SUM(B17:F17)</f>
        <v>120</v>
      </c>
      <c r="H17" s="16"/>
      <c r="I17" s="16"/>
      <c r="J17" s="16"/>
      <c r="K17" s="16"/>
      <c r="L17" s="16"/>
      <c r="M17" s="16"/>
    </row>
    <row r="18" spans="1:13" ht="14.25" x14ac:dyDescent="0.2">
      <c r="A18" s="21" t="s">
        <v>365</v>
      </c>
      <c r="B18" s="23">
        <v>54</v>
      </c>
      <c r="C18" s="17">
        <f>SUM([1]LITZ_BA!F14:F16)</f>
        <v>18</v>
      </c>
      <c r="D18" s="21">
        <v>6</v>
      </c>
      <c r="E18" s="17">
        <v>0</v>
      </c>
      <c r="F18" s="21"/>
      <c r="G18" s="21">
        <f t="shared" si="1"/>
        <v>78</v>
      </c>
      <c r="H18" s="16"/>
      <c r="I18" s="16"/>
      <c r="J18" s="16"/>
      <c r="K18" s="16"/>
      <c r="L18" s="16"/>
      <c r="M18" s="16"/>
    </row>
    <row r="19" spans="1:13" ht="14.25" x14ac:dyDescent="0.2">
      <c r="A19" s="21" t="s">
        <v>366</v>
      </c>
      <c r="B19" s="22">
        <v>0</v>
      </c>
      <c r="C19" s="22">
        <v>0</v>
      </c>
      <c r="D19" s="22">
        <v>0</v>
      </c>
      <c r="E19" s="22">
        <v>0</v>
      </c>
      <c r="F19" s="22"/>
      <c r="G19" s="24">
        <f t="shared" si="1"/>
        <v>0</v>
      </c>
      <c r="H19" s="16"/>
      <c r="I19" s="16"/>
      <c r="J19" s="16"/>
      <c r="K19" s="16"/>
      <c r="L19" s="16"/>
      <c r="M19" s="16"/>
    </row>
    <row r="20" spans="1:13" ht="14.25" x14ac:dyDescent="0.2">
      <c r="A20" s="21" t="s">
        <v>367</v>
      </c>
      <c r="B20" s="22">
        <v>0</v>
      </c>
      <c r="C20" s="22">
        <v>0</v>
      </c>
      <c r="D20" s="22">
        <v>12</v>
      </c>
      <c r="E20" s="22">
        <v>0</v>
      </c>
      <c r="F20" s="22"/>
      <c r="G20" s="24">
        <f t="shared" si="1"/>
        <v>12</v>
      </c>
      <c r="H20" s="16"/>
      <c r="I20" s="16"/>
      <c r="J20" s="16"/>
      <c r="K20" s="16"/>
      <c r="L20" s="16"/>
      <c r="M20" s="16"/>
    </row>
    <row r="21" spans="1:13" ht="14.25" x14ac:dyDescent="0.2">
      <c r="A21" s="21" t="s">
        <v>368</v>
      </c>
      <c r="B21" s="22">
        <v>0</v>
      </c>
      <c r="C21" s="17">
        <v>0</v>
      </c>
      <c r="D21" s="21">
        <v>0</v>
      </c>
      <c r="E21" s="21">
        <v>0</v>
      </c>
      <c r="F21" s="21"/>
      <c r="G21" s="21">
        <f t="shared" si="1"/>
        <v>0</v>
      </c>
      <c r="H21" s="16"/>
      <c r="I21" s="16"/>
      <c r="J21" s="16"/>
      <c r="K21" s="16"/>
      <c r="L21" s="16"/>
      <c r="M21" s="16"/>
    </row>
    <row r="22" spans="1:13" ht="14.25" x14ac:dyDescent="0.2">
      <c r="A22" s="21" t="s">
        <v>369</v>
      </c>
      <c r="B22" s="22">
        <v>0</v>
      </c>
      <c r="C22" s="17">
        <v>0</v>
      </c>
      <c r="D22" s="21">
        <v>0</v>
      </c>
      <c r="E22" s="21">
        <v>0</v>
      </c>
      <c r="F22" s="21"/>
      <c r="G22" s="21">
        <f t="shared" si="1"/>
        <v>0</v>
      </c>
      <c r="H22" s="16"/>
      <c r="I22" s="16"/>
      <c r="J22" s="16"/>
      <c r="K22" s="16"/>
      <c r="L22" s="16"/>
      <c r="M22" s="16"/>
    </row>
    <row r="23" spans="1:13" ht="14.25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14.25" x14ac:dyDescent="0.2">
      <c r="A24" s="25"/>
      <c r="B24" s="26"/>
      <c r="C24" s="25"/>
      <c r="D24" s="26"/>
      <c r="E24" s="25"/>
      <c r="F24" s="25"/>
      <c r="G24" s="26"/>
      <c r="H24" s="16"/>
      <c r="I24" s="16"/>
      <c r="J24" s="16"/>
      <c r="K24" s="16"/>
      <c r="L24" s="16"/>
      <c r="M24" s="16"/>
    </row>
    <row r="25" spans="1:13" ht="20.25" x14ac:dyDescent="0.3">
      <c r="A25" s="16"/>
      <c r="B25" s="16"/>
      <c r="C25" s="16"/>
      <c r="D25" s="11" t="s">
        <v>371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14.25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14.25" x14ac:dyDescent="0.2">
      <c r="A27" s="17"/>
      <c r="B27" s="17" t="s">
        <v>18</v>
      </c>
      <c r="C27" s="17" t="s">
        <v>26</v>
      </c>
      <c r="D27" s="17" t="s">
        <v>360</v>
      </c>
      <c r="E27" s="17" t="s">
        <v>361</v>
      </c>
      <c r="F27" s="17" t="s">
        <v>362</v>
      </c>
      <c r="G27" s="17" t="s">
        <v>363</v>
      </c>
      <c r="H27" s="16"/>
      <c r="I27" s="16"/>
      <c r="J27" s="16"/>
      <c r="K27" s="16"/>
      <c r="L27" s="16"/>
      <c r="M27" s="16"/>
    </row>
    <row r="28" spans="1:13" ht="14.25" x14ac:dyDescent="0.2">
      <c r="A28" s="21" t="s">
        <v>364</v>
      </c>
      <c r="B28" s="22">
        <f>'- &lt; ELENCO - INS con DOC - Ord '!J74+'- &lt; ELENCO - INS con DOC - Ord '!J76+'- &lt; ELENCO - INS con DOC - Ord '!I80</f>
        <v>18</v>
      </c>
      <c r="C28" s="17">
        <f>'- &lt; ELENCO - INS con DOC - Ord '!J70+'- &lt; ELENCO - INS con DOC - Ord '!J71+'- &lt; ELENCO - INS con DOC - Ord '!J72+'- &lt; ELENCO - INS con DOC - Ord '!J73+'- &lt; ELENCO - INS con DOC - Ord '!I78</f>
        <v>33</v>
      </c>
      <c r="D28" s="21">
        <v>9</v>
      </c>
      <c r="E28" s="21">
        <v>0</v>
      </c>
      <c r="F28" s="17">
        <v>0</v>
      </c>
      <c r="G28" s="17">
        <f t="shared" ref="G28:G33" si="2">SUM(B28:F28)</f>
        <v>60</v>
      </c>
      <c r="H28" s="16"/>
      <c r="I28" s="16"/>
      <c r="J28" s="16"/>
      <c r="K28" s="16"/>
      <c r="L28" s="16"/>
      <c r="M28" s="16"/>
    </row>
    <row r="29" spans="1:13" ht="14.25" x14ac:dyDescent="0.2">
      <c r="A29" s="21" t="s">
        <v>365</v>
      </c>
      <c r="B29" s="23">
        <v>18</v>
      </c>
      <c r="C29" s="17">
        <v>33</v>
      </c>
      <c r="D29" s="21">
        <v>9</v>
      </c>
      <c r="E29" s="17"/>
      <c r="F29" s="21"/>
      <c r="G29" s="21">
        <f t="shared" si="2"/>
        <v>60</v>
      </c>
      <c r="H29" s="16"/>
      <c r="I29" s="16"/>
      <c r="J29" s="16"/>
      <c r="K29" s="16"/>
      <c r="L29" s="16"/>
      <c r="M29" s="16"/>
    </row>
    <row r="30" spans="1:13" ht="14.25" x14ac:dyDescent="0.2">
      <c r="A30" s="21" t="s">
        <v>366</v>
      </c>
      <c r="B30" s="22">
        <f>B28-B29</f>
        <v>0</v>
      </c>
      <c r="C30" s="22">
        <v>0</v>
      </c>
      <c r="D30" s="22">
        <v>0</v>
      </c>
      <c r="E30" s="22"/>
      <c r="F30" s="22"/>
      <c r="G30" s="24">
        <f t="shared" si="2"/>
        <v>0</v>
      </c>
      <c r="H30" s="16"/>
      <c r="I30" s="16"/>
      <c r="J30" s="16"/>
      <c r="K30" s="16"/>
      <c r="L30" s="16"/>
      <c r="M30" s="16"/>
    </row>
    <row r="31" spans="1:13" ht="14.25" x14ac:dyDescent="0.2">
      <c r="A31" s="21" t="s">
        <v>367</v>
      </c>
      <c r="B31" s="22">
        <v>0</v>
      </c>
      <c r="C31" s="22">
        <v>0</v>
      </c>
      <c r="D31" s="22">
        <v>0</v>
      </c>
      <c r="E31" s="22"/>
      <c r="F31" s="22"/>
      <c r="G31" s="24">
        <f t="shared" si="2"/>
        <v>0</v>
      </c>
      <c r="H31" s="16"/>
      <c r="I31" s="16"/>
      <c r="J31" s="16"/>
      <c r="K31" s="16"/>
      <c r="L31" s="16"/>
      <c r="M31" s="16"/>
    </row>
    <row r="32" spans="1:13" ht="14.25" x14ac:dyDescent="0.2">
      <c r="A32" s="21" t="s">
        <v>368</v>
      </c>
      <c r="B32" s="22">
        <f>'- &lt; ELENCO - INS con DOC - Ord '!J75+'- &lt; ELENCO - INS con DOC - Ord '!J77+'- &lt; ELENCO - INS con DOC - Ord '!I81</f>
        <v>18</v>
      </c>
      <c r="C32" s="17">
        <v>0</v>
      </c>
      <c r="D32" s="21">
        <v>0</v>
      </c>
      <c r="E32" s="21"/>
      <c r="F32" s="21"/>
      <c r="G32" s="21">
        <f t="shared" si="2"/>
        <v>18</v>
      </c>
      <c r="H32" s="16"/>
      <c r="I32" s="16"/>
      <c r="J32" s="16"/>
      <c r="K32" s="16"/>
      <c r="L32" s="16"/>
      <c r="M32" s="16"/>
    </row>
    <row r="33" spans="1:13" ht="14.25" x14ac:dyDescent="0.2">
      <c r="A33" s="21" t="s">
        <v>369</v>
      </c>
      <c r="B33" s="22">
        <v>0</v>
      </c>
      <c r="C33" s="17">
        <v>0</v>
      </c>
      <c r="D33" s="21">
        <v>0</v>
      </c>
      <c r="E33" s="21"/>
      <c r="F33" s="21"/>
      <c r="G33" s="21">
        <f t="shared" si="2"/>
        <v>0</v>
      </c>
      <c r="H33" s="16"/>
      <c r="I33" s="16"/>
      <c r="J33" s="16"/>
      <c r="K33" s="16"/>
      <c r="L33" s="16"/>
      <c r="M33" s="16"/>
    </row>
    <row r="34" spans="1:13" ht="14.2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14.25" x14ac:dyDescent="0.2">
      <c r="A35" s="25"/>
      <c r="B35" s="26"/>
      <c r="C35" s="25"/>
      <c r="D35" s="26"/>
      <c r="E35" s="25"/>
      <c r="F35" s="25"/>
      <c r="G35" s="26"/>
      <c r="H35" s="16"/>
      <c r="I35" s="27"/>
      <c r="J35" s="27"/>
      <c r="K35" s="27"/>
      <c r="L35" s="27"/>
      <c r="M35" s="27"/>
    </row>
    <row r="36" spans="1:13" ht="20.25" x14ac:dyDescent="0.3">
      <c r="A36" s="16"/>
      <c r="B36" s="16"/>
      <c r="C36" s="16"/>
      <c r="D36" s="28" t="s">
        <v>364</v>
      </c>
      <c r="E36" s="16"/>
      <c r="F36" s="16"/>
      <c r="G36" s="16"/>
      <c r="H36" s="29"/>
      <c r="I36" s="27"/>
      <c r="J36" s="27"/>
      <c r="K36" s="27"/>
      <c r="L36" s="27"/>
      <c r="M36" s="27"/>
    </row>
    <row r="37" spans="1:13" ht="14.25" x14ac:dyDescent="0.2">
      <c r="A37" s="16"/>
      <c r="B37" s="16"/>
      <c r="C37" s="16"/>
      <c r="D37" s="16"/>
      <c r="E37" s="16"/>
      <c r="F37" s="16"/>
      <c r="G37" s="16"/>
      <c r="H37" s="30"/>
      <c r="I37" s="31"/>
      <c r="J37" s="31"/>
      <c r="K37" s="31"/>
      <c r="L37" s="31"/>
      <c r="M37" s="31"/>
    </row>
    <row r="38" spans="1:13" x14ac:dyDescent="0.2">
      <c r="A38" s="17"/>
      <c r="B38" s="17" t="s">
        <v>18</v>
      </c>
      <c r="C38" s="17" t="s">
        <v>26</v>
      </c>
      <c r="D38" s="17" t="s">
        <v>360</v>
      </c>
      <c r="E38" s="17" t="s">
        <v>361</v>
      </c>
      <c r="F38" s="17" t="s">
        <v>362</v>
      </c>
      <c r="G38" s="17" t="s">
        <v>363</v>
      </c>
      <c r="H38" s="30"/>
      <c r="I38" s="31"/>
      <c r="J38" s="31"/>
      <c r="K38" s="31"/>
      <c r="L38" s="31"/>
      <c r="M38" s="31"/>
    </row>
    <row r="39" spans="1:13" x14ac:dyDescent="0.2">
      <c r="A39" s="21" t="s">
        <v>364</v>
      </c>
      <c r="B39" s="22">
        <f>B6+B17+B28</f>
        <v>120</v>
      </c>
      <c r="C39" s="17">
        <f>C6+C17+C28</f>
        <v>81</v>
      </c>
      <c r="D39" s="21">
        <f>D6+D17+D28</f>
        <v>63</v>
      </c>
      <c r="E39" s="21">
        <f>E6+E17+E28</f>
        <v>36</v>
      </c>
      <c r="F39" s="17">
        <f>F6+F17+F28</f>
        <v>0</v>
      </c>
      <c r="G39" s="17">
        <f t="shared" ref="G39:G44" si="3">SUM(B39:F39)</f>
        <v>300</v>
      </c>
      <c r="H39" s="30"/>
      <c r="I39" s="31"/>
      <c r="J39" s="31"/>
      <c r="K39" s="31"/>
      <c r="L39" s="31"/>
      <c r="M39" s="31"/>
    </row>
    <row r="40" spans="1:13" x14ac:dyDescent="0.2">
      <c r="A40" s="21" t="s">
        <v>365</v>
      </c>
      <c r="B40" s="22">
        <f t="shared" ref="B40:D44" si="4">B7+B18+B29</f>
        <v>120</v>
      </c>
      <c r="C40" s="17">
        <f t="shared" si="4"/>
        <v>69</v>
      </c>
      <c r="D40" s="21">
        <f t="shared" si="4"/>
        <v>27</v>
      </c>
      <c r="E40" s="17"/>
      <c r="F40" s="21"/>
      <c r="G40" s="21">
        <f t="shared" si="3"/>
        <v>216</v>
      </c>
      <c r="H40" s="30"/>
      <c r="I40" s="31"/>
      <c r="J40" s="31"/>
      <c r="K40" s="31"/>
      <c r="L40" s="31"/>
      <c r="M40" s="31"/>
    </row>
    <row r="41" spans="1:13" x14ac:dyDescent="0.2">
      <c r="A41" s="21" t="s">
        <v>366</v>
      </c>
      <c r="B41" s="22">
        <f t="shared" si="4"/>
        <v>0</v>
      </c>
      <c r="C41" s="17">
        <f t="shared" si="4"/>
        <v>6</v>
      </c>
      <c r="D41" s="21">
        <f t="shared" si="4"/>
        <v>0</v>
      </c>
      <c r="E41" s="22"/>
      <c r="F41" s="22"/>
      <c r="G41" s="24">
        <f t="shared" si="3"/>
        <v>6</v>
      </c>
      <c r="H41" s="30"/>
      <c r="I41" s="31"/>
      <c r="J41" s="31"/>
      <c r="K41" s="31"/>
      <c r="L41" s="31"/>
      <c r="M41" s="31"/>
    </row>
    <row r="42" spans="1:13" x14ac:dyDescent="0.2">
      <c r="A42" s="21" t="s">
        <v>367</v>
      </c>
      <c r="B42" s="22">
        <f t="shared" si="4"/>
        <v>0</v>
      </c>
      <c r="C42" s="17">
        <f t="shared" si="4"/>
        <v>6</v>
      </c>
      <c r="D42" s="21">
        <f t="shared" si="4"/>
        <v>18</v>
      </c>
      <c r="E42" s="22"/>
      <c r="F42" s="22"/>
      <c r="G42" s="24">
        <f t="shared" si="3"/>
        <v>24</v>
      </c>
      <c r="H42" s="30"/>
      <c r="I42" s="31"/>
      <c r="J42" s="31"/>
      <c r="K42" s="31"/>
      <c r="L42" s="31"/>
      <c r="M42" s="31"/>
    </row>
    <row r="43" spans="1:13" ht="14.25" x14ac:dyDescent="0.2">
      <c r="A43" s="21" t="s">
        <v>368</v>
      </c>
      <c r="B43" s="22">
        <f t="shared" si="4"/>
        <v>18</v>
      </c>
      <c r="C43" s="17">
        <f t="shared" si="4"/>
        <v>0</v>
      </c>
      <c r="D43" s="21">
        <f t="shared" si="4"/>
        <v>0</v>
      </c>
      <c r="E43" s="21"/>
      <c r="F43" s="21"/>
      <c r="G43" s="21">
        <f t="shared" si="3"/>
        <v>18</v>
      </c>
      <c r="H43" s="31"/>
      <c r="I43" s="31"/>
      <c r="J43" s="31"/>
      <c r="K43" s="31"/>
      <c r="L43" s="31"/>
      <c r="M43" s="25"/>
    </row>
    <row r="44" spans="1:13" ht="14.25" x14ac:dyDescent="0.2">
      <c r="A44" s="21" t="s">
        <v>369</v>
      </c>
      <c r="B44" s="22">
        <f t="shared" si="4"/>
        <v>0</v>
      </c>
      <c r="C44" s="17">
        <f t="shared" si="4"/>
        <v>0</v>
      </c>
      <c r="D44" s="21">
        <f t="shared" si="4"/>
        <v>0</v>
      </c>
      <c r="E44" s="21"/>
      <c r="F44" s="21"/>
      <c r="G44" s="21">
        <f t="shared" si="3"/>
        <v>0</v>
      </c>
      <c r="H44" s="31"/>
      <c r="I44" s="31"/>
      <c r="J44" s="31"/>
      <c r="K44" s="31"/>
      <c r="L44" s="31"/>
      <c r="M44" s="25"/>
    </row>
    <row r="45" spans="1:13" ht="14.25" x14ac:dyDescent="0.2">
      <c r="A45" s="32"/>
      <c r="B45" s="33"/>
      <c r="C45" s="31"/>
      <c r="D45" s="30"/>
      <c r="E45" s="31"/>
      <c r="F45" s="31"/>
      <c r="G45" s="30"/>
      <c r="H45" s="31"/>
      <c r="I45" s="31"/>
      <c r="J45" s="31"/>
      <c r="K45" s="31"/>
      <c r="L45" s="31"/>
      <c r="M45" s="25"/>
    </row>
    <row r="46" spans="1:13" ht="14.25" x14ac:dyDescent="0.2">
      <c r="A46" s="32"/>
      <c r="B46" s="33"/>
      <c r="C46" s="31"/>
      <c r="D46" s="30"/>
      <c r="E46" s="31"/>
      <c r="F46" s="31"/>
      <c r="G46" s="30"/>
      <c r="H46" s="31"/>
      <c r="I46" s="31"/>
      <c r="J46" s="31"/>
      <c r="K46" s="31"/>
      <c r="L46" s="31"/>
      <c r="M46" s="25"/>
    </row>
    <row r="47" spans="1:13" x14ac:dyDescent="0.2">
      <c r="A47" s="21"/>
      <c r="B47" s="21" t="s">
        <v>18</v>
      </c>
      <c r="C47" s="21" t="s">
        <v>26</v>
      </c>
      <c r="D47" s="21" t="s">
        <v>360</v>
      </c>
      <c r="E47" s="21"/>
      <c r="F47" s="21"/>
      <c r="G47" s="21" t="s">
        <v>372</v>
      </c>
      <c r="H47" s="21" t="s">
        <v>373</v>
      </c>
    </row>
    <row r="48" spans="1:13" x14ac:dyDescent="0.2">
      <c r="A48" s="21" t="s">
        <v>374</v>
      </c>
      <c r="B48" s="21">
        <f>B39-B42</f>
        <v>120</v>
      </c>
      <c r="C48" s="21">
        <f>C39-C42</f>
        <v>75</v>
      </c>
      <c r="D48" s="21">
        <f>D39-D42</f>
        <v>45</v>
      </c>
      <c r="E48" s="21"/>
      <c r="F48" s="21"/>
      <c r="G48" s="21">
        <f>SUM(B48:D48)</f>
        <v>240</v>
      </c>
      <c r="H48" s="34">
        <f>G48/G39</f>
        <v>0.8</v>
      </c>
    </row>
    <row r="49" spans="1:8" x14ac:dyDescent="0.2">
      <c r="A49" s="35" t="s">
        <v>375</v>
      </c>
      <c r="B49" s="36"/>
      <c r="C49" s="36"/>
      <c r="D49" s="36"/>
      <c r="E49" s="36"/>
      <c r="F49" s="37"/>
      <c r="G49" s="21">
        <f>E39+F39+G42</f>
        <v>60</v>
      </c>
      <c r="H49" s="34">
        <f>G49/G39</f>
        <v>0.2</v>
      </c>
    </row>
    <row r="50" spans="1:8" x14ac:dyDescent="0.2">
      <c r="A50" s="21" t="s">
        <v>376</v>
      </c>
      <c r="B50" s="38">
        <f>B48/G48</f>
        <v>0.5</v>
      </c>
      <c r="C50" s="38">
        <f>C48/G48</f>
        <v>0.3125</v>
      </c>
      <c r="D50" s="38">
        <f>D48/G48</f>
        <v>0.1875</v>
      </c>
      <c r="E50" s="38"/>
      <c r="F50" s="38"/>
      <c r="G50" s="38"/>
      <c r="H50" s="38"/>
    </row>
  </sheetData>
  <mergeCells count="2">
    <mergeCell ref="A1:L1"/>
    <mergeCell ref="A2:J2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0"/>
  <sheetViews>
    <sheetView topLeftCell="A13" workbookViewId="0">
      <selection activeCell="B30" sqref="B30"/>
    </sheetView>
  </sheetViews>
  <sheetFormatPr defaultRowHeight="12.75" x14ac:dyDescent="0.2"/>
  <sheetData>
    <row r="1" spans="1:13" ht="23.25" x14ac:dyDescent="0.35">
      <c r="A1" s="70" t="s">
        <v>379</v>
      </c>
      <c r="B1" s="70"/>
      <c r="C1" s="70"/>
      <c r="D1" s="70"/>
      <c r="E1" s="70"/>
      <c r="F1" s="70"/>
      <c r="G1" s="70"/>
      <c r="H1" s="70"/>
      <c r="I1" s="70"/>
      <c r="J1" s="70"/>
      <c r="K1" s="70"/>
      <c r="L1" s="70"/>
      <c r="M1" s="10"/>
    </row>
    <row r="2" spans="1:13" ht="20.25" x14ac:dyDescent="0.3">
      <c r="A2" s="71" t="s">
        <v>358</v>
      </c>
      <c r="B2" s="71"/>
      <c r="C2" s="71"/>
      <c r="D2" s="71"/>
      <c r="E2" s="71"/>
      <c r="F2" s="71"/>
      <c r="G2" s="71"/>
      <c r="H2" s="71"/>
      <c r="I2" s="71"/>
      <c r="J2" s="71"/>
      <c r="K2" s="11"/>
      <c r="L2" s="11"/>
      <c r="M2" s="12"/>
    </row>
    <row r="3" spans="1:13" ht="20.25" x14ac:dyDescent="0.3">
      <c r="A3" s="13"/>
      <c r="B3" s="13"/>
      <c r="C3" s="13"/>
      <c r="D3" s="11" t="s">
        <v>359</v>
      </c>
      <c r="E3" s="13"/>
      <c r="F3" s="13"/>
      <c r="G3" s="13"/>
      <c r="H3" s="13"/>
      <c r="I3" s="13"/>
      <c r="J3" s="13"/>
      <c r="K3" s="13"/>
      <c r="L3" s="13"/>
      <c r="M3" s="13"/>
    </row>
    <row r="4" spans="1:13" ht="14.25" x14ac:dyDescent="0.2">
      <c r="A4" s="14"/>
      <c r="B4" s="15"/>
      <c r="C4" s="15"/>
      <c r="D4" s="15"/>
      <c r="E4" s="15"/>
      <c r="F4" s="15"/>
      <c r="G4" s="15"/>
      <c r="H4" s="15"/>
      <c r="I4" s="15"/>
      <c r="J4" s="15"/>
      <c r="K4" s="15"/>
      <c r="L4" s="15"/>
      <c r="M4" s="16"/>
    </row>
    <row r="5" spans="1:13" x14ac:dyDescent="0.2">
      <c r="A5" s="17"/>
      <c r="B5" s="17" t="s">
        <v>18</v>
      </c>
      <c r="C5" s="17" t="s">
        <v>26</v>
      </c>
      <c r="D5" s="17" t="s">
        <v>360</v>
      </c>
      <c r="E5" s="17" t="s">
        <v>361</v>
      </c>
      <c r="F5" s="17" t="s">
        <v>362</v>
      </c>
      <c r="G5" s="17" t="s">
        <v>363</v>
      </c>
      <c r="H5" s="18"/>
      <c r="I5" s="19"/>
      <c r="J5" s="20"/>
      <c r="K5" s="20"/>
      <c r="L5" s="20"/>
      <c r="M5" s="20"/>
    </row>
    <row r="6" spans="1:13" ht="14.25" x14ac:dyDescent="0.2">
      <c r="A6" s="21" t="s">
        <v>364</v>
      </c>
      <c r="B6" s="22">
        <f>'- &lt; ELENCO - INS con DOC - Ord '!J83+'- &lt; ELENCO - INS con DOC - Ord '!J84</f>
        <v>12</v>
      </c>
      <c r="C6" s="17">
        <f>'- &lt; ELENCO - INS con DOC - Ord '!J86</f>
        <v>6</v>
      </c>
      <c r="D6" s="21">
        <f>'- &lt; ELENCO - INS con DOC - Ord '!I85+'- &lt; ELENCO - INS con DOC - Ord '!I92</f>
        <v>12</v>
      </c>
      <c r="E6" s="21">
        <v>15</v>
      </c>
      <c r="F6" s="17">
        <v>0</v>
      </c>
      <c r="G6" s="17">
        <f t="shared" ref="G6:G11" si="0">SUM(B6:F6)</f>
        <v>45</v>
      </c>
      <c r="H6" s="16"/>
      <c r="I6" s="16"/>
      <c r="J6" s="16"/>
      <c r="K6" s="16"/>
      <c r="L6" s="16"/>
      <c r="M6" s="16"/>
    </row>
    <row r="7" spans="1:13" ht="14.25" x14ac:dyDescent="0.2">
      <c r="A7" s="21" t="s">
        <v>365</v>
      </c>
      <c r="B7" s="23">
        <v>12</v>
      </c>
      <c r="C7" s="17">
        <v>6</v>
      </c>
      <c r="D7" s="21">
        <v>12</v>
      </c>
      <c r="E7" s="17">
        <v>0</v>
      </c>
      <c r="F7" s="21"/>
      <c r="G7" s="21">
        <f t="shared" si="0"/>
        <v>30</v>
      </c>
      <c r="H7" s="16"/>
      <c r="I7" s="16"/>
      <c r="J7" s="16"/>
      <c r="K7" s="16"/>
      <c r="L7" s="16"/>
      <c r="M7" s="16"/>
    </row>
    <row r="8" spans="1:13" ht="14.25" x14ac:dyDescent="0.2">
      <c r="A8" s="21" t="s">
        <v>366</v>
      </c>
      <c r="B8" s="22">
        <v>0</v>
      </c>
      <c r="C8" s="22">
        <v>0</v>
      </c>
      <c r="D8" s="22">
        <v>0</v>
      </c>
      <c r="E8" s="22">
        <v>0</v>
      </c>
      <c r="F8" s="22"/>
      <c r="G8" s="24">
        <f t="shared" si="0"/>
        <v>0</v>
      </c>
      <c r="H8" s="16"/>
      <c r="I8" s="16"/>
      <c r="J8" s="16"/>
      <c r="K8" s="16"/>
      <c r="L8" s="16"/>
      <c r="M8" s="16"/>
    </row>
    <row r="9" spans="1:13" ht="14.25" x14ac:dyDescent="0.2">
      <c r="A9" s="21" t="s">
        <v>367</v>
      </c>
      <c r="B9" s="22">
        <v>0</v>
      </c>
      <c r="C9" s="22">
        <v>0</v>
      </c>
      <c r="D9" s="22">
        <v>0</v>
      </c>
      <c r="E9" s="22">
        <v>0</v>
      </c>
      <c r="F9" s="22"/>
      <c r="G9" s="24">
        <f t="shared" si="0"/>
        <v>0</v>
      </c>
      <c r="H9" s="16"/>
      <c r="I9" s="16"/>
      <c r="J9" s="16"/>
      <c r="K9" s="16"/>
      <c r="L9" s="16"/>
      <c r="M9" s="16"/>
    </row>
    <row r="10" spans="1:13" ht="14.25" x14ac:dyDescent="0.2">
      <c r="A10" s="21" t="s">
        <v>368</v>
      </c>
      <c r="B10" s="22">
        <v>0</v>
      </c>
      <c r="C10" s="17">
        <v>0</v>
      </c>
      <c r="D10" s="21">
        <f>'- &lt; ELENCO - INS con DOC - Ord '!I88+'- &lt; ELENCO - INS con DOC - Ord '!I90</f>
        <v>12</v>
      </c>
      <c r="E10" s="21">
        <v>0</v>
      </c>
      <c r="F10" s="21"/>
      <c r="G10" s="21">
        <f t="shared" si="0"/>
        <v>12</v>
      </c>
      <c r="H10" s="16"/>
      <c r="I10" s="16"/>
      <c r="J10" s="16"/>
      <c r="K10" s="16"/>
      <c r="L10" s="16"/>
      <c r="M10" s="16"/>
    </row>
    <row r="11" spans="1:13" ht="14.25" x14ac:dyDescent="0.2">
      <c r="A11" s="21" t="s">
        <v>369</v>
      </c>
      <c r="B11" s="22">
        <v>12</v>
      </c>
      <c r="C11" s="17">
        <v>6</v>
      </c>
      <c r="D11" s="21">
        <f>'- &lt; ELENCO - INS con DOC - Ord '!I85+'- &lt; ELENCO - INS con DOC - Ord '!I92</f>
        <v>12</v>
      </c>
      <c r="E11" s="21">
        <v>15</v>
      </c>
      <c r="F11" s="21"/>
      <c r="G11" s="21">
        <f t="shared" si="0"/>
        <v>45</v>
      </c>
      <c r="H11" s="16"/>
      <c r="I11" s="16"/>
      <c r="J11" s="16"/>
      <c r="K11" s="16"/>
      <c r="L11" s="16"/>
      <c r="M11" s="16"/>
    </row>
    <row r="12" spans="1:13" ht="14.25" x14ac:dyDescent="0.2">
      <c r="A12" s="25"/>
      <c r="B12" s="26"/>
      <c r="C12" s="25"/>
      <c r="D12" s="26"/>
      <c r="E12" s="25"/>
      <c r="F12" s="25"/>
      <c r="G12" s="26"/>
      <c r="H12" s="16"/>
      <c r="I12" s="16"/>
      <c r="J12" s="16"/>
      <c r="K12" s="16"/>
      <c r="L12" s="16"/>
      <c r="M12" s="16"/>
    </row>
    <row r="13" spans="1:13" ht="14.25" x14ac:dyDescent="0.2">
      <c r="A13" s="16"/>
      <c r="B13" s="16"/>
      <c r="C13" s="16"/>
      <c r="D13" s="16"/>
      <c r="E13" s="16"/>
      <c r="F13" s="16"/>
      <c r="G13" s="16"/>
      <c r="H13" s="16"/>
      <c r="I13" s="16"/>
      <c r="J13" s="16"/>
      <c r="K13" s="16"/>
      <c r="L13" s="16"/>
      <c r="M13" s="16"/>
    </row>
    <row r="14" spans="1:13" ht="20.25" x14ac:dyDescent="0.3">
      <c r="A14" s="16"/>
      <c r="B14" s="16"/>
      <c r="C14" s="16"/>
      <c r="D14" s="11" t="s">
        <v>370</v>
      </c>
      <c r="E14" s="16"/>
      <c r="F14" s="16"/>
      <c r="G14" s="16"/>
      <c r="H14" s="16"/>
      <c r="I14" s="16"/>
      <c r="J14" s="16"/>
      <c r="K14" s="16"/>
      <c r="L14" s="16"/>
      <c r="M14" s="16"/>
    </row>
    <row r="15" spans="1:13" ht="14.25" x14ac:dyDescent="0.2">
      <c r="A15" s="16"/>
      <c r="B15" s="16"/>
      <c r="C15" s="16"/>
      <c r="D15" s="16"/>
      <c r="E15" s="16"/>
      <c r="F15" s="16"/>
      <c r="G15" s="16"/>
      <c r="H15" s="16"/>
      <c r="I15" s="16"/>
      <c r="J15" s="16"/>
      <c r="K15" s="16"/>
      <c r="L15" s="16"/>
      <c r="M15" s="16"/>
    </row>
    <row r="16" spans="1:13" ht="14.25" x14ac:dyDescent="0.2">
      <c r="A16" s="17"/>
      <c r="B16" s="17" t="s">
        <v>18</v>
      </c>
      <c r="C16" s="17" t="s">
        <v>26</v>
      </c>
      <c r="D16" s="17" t="s">
        <v>360</v>
      </c>
      <c r="E16" s="17" t="s">
        <v>361</v>
      </c>
      <c r="F16" s="17" t="s">
        <v>362</v>
      </c>
      <c r="G16" s="17" t="s">
        <v>363</v>
      </c>
      <c r="H16" s="16"/>
      <c r="I16" s="16"/>
      <c r="J16" s="16"/>
      <c r="K16" s="16"/>
      <c r="L16" s="16"/>
      <c r="M16" s="16"/>
    </row>
    <row r="17" spans="1:13" ht="14.25" x14ac:dyDescent="0.2">
      <c r="A17" s="21" t="s">
        <v>364</v>
      </c>
      <c r="B17" s="22">
        <v>6</v>
      </c>
      <c r="C17" s="17">
        <f>'- &lt; ELENCO - INS con DOC - Ord '!J95+'- &lt; ELENCO - INS con DOC - Ord '!I98+'- &lt; ELENCO - INS con DOC - Ord '!J100</f>
        <v>18</v>
      </c>
      <c r="D17" s="21">
        <f>'- &lt; ELENCO - INS con DOC - Ord '!I93+'- &lt; ELENCO - INS con DOC - Ord '!I94+'- &lt; ELENCO - INS con DOC - Ord '!J99</f>
        <v>18</v>
      </c>
      <c r="E17" s="21">
        <v>6</v>
      </c>
      <c r="F17" s="17">
        <v>0</v>
      </c>
      <c r="G17" s="17">
        <f t="shared" ref="G17:G22" si="1">SUM(B17:F17)</f>
        <v>48</v>
      </c>
      <c r="H17" s="16"/>
      <c r="I17" s="16"/>
      <c r="J17" s="16"/>
      <c r="K17" s="16"/>
      <c r="L17" s="16"/>
      <c r="M17" s="16"/>
    </row>
    <row r="18" spans="1:13" ht="14.25" x14ac:dyDescent="0.2">
      <c r="A18" s="21" t="s">
        <v>365</v>
      </c>
      <c r="B18" s="23">
        <v>6</v>
      </c>
      <c r="C18" s="17">
        <f>'- &lt; ELENCO - INS con DOC - Ord '!I98+'- &lt; ELENCO - INS con DOC - Ord '!J100</f>
        <v>12</v>
      </c>
      <c r="D18" s="21">
        <v>18</v>
      </c>
      <c r="E18" s="17">
        <v>0</v>
      </c>
      <c r="F18" s="21"/>
      <c r="G18" s="21">
        <f t="shared" si="1"/>
        <v>36</v>
      </c>
      <c r="H18" s="16"/>
      <c r="I18" s="16"/>
      <c r="J18" s="16"/>
      <c r="K18" s="16"/>
      <c r="L18" s="16"/>
      <c r="M18" s="16"/>
    </row>
    <row r="19" spans="1:13" ht="14.25" x14ac:dyDescent="0.2">
      <c r="A19" s="21" t="s">
        <v>366</v>
      </c>
      <c r="B19" s="22">
        <v>0</v>
      </c>
      <c r="C19" s="22">
        <v>6</v>
      </c>
      <c r="D19" s="22">
        <v>0</v>
      </c>
      <c r="E19" s="22">
        <v>0</v>
      </c>
      <c r="F19" s="22"/>
      <c r="G19" s="24">
        <f t="shared" si="1"/>
        <v>6</v>
      </c>
      <c r="H19" s="16"/>
      <c r="I19" s="16"/>
      <c r="J19" s="16"/>
      <c r="K19" s="16"/>
      <c r="L19" s="16"/>
      <c r="M19" s="16"/>
    </row>
    <row r="20" spans="1:13" ht="14.25" x14ac:dyDescent="0.2">
      <c r="A20" s="21" t="s">
        <v>367</v>
      </c>
      <c r="B20" s="22">
        <v>0</v>
      </c>
      <c r="C20" s="22">
        <v>0</v>
      </c>
      <c r="D20" s="22">
        <v>0</v>
      </c>
      <c r="E20" s="22">
        <v>0</v>
      </c>
      <c r="F20" s="22"/>
      <c r="G20" s="24">
        <f t="shared" si="1"/>
        <v>0</v>
      </c>
      <c r="H20" s="16"/>
      <c r="I20" s="16"/>
      <c r="J20" s="16"/>
      <c r="K20" s="16"/>
      <c r="L20" s="16"/>
      <c r="M20" s="16"/>
    </row>
    <row r="21" spans="1:13" ht="14.25" x14ac:dyDescent="0.2">
      <c r="A21" s="21" t="s">
        <v>368</v>
      </c>
      <c r="B21" s="22">
        <v>0</v>
      </c>
      <c r="C21" s="17">
        <v>0</v>
      </c>
      <c r="D21" s="21">
        <v>6</v>
      </c>
      <c r="E21" s="21">
        <v>6</v>
      </c>
      <c r="F21" s="21"/>
      <c r="G21" s="21">
        <f t="shared" si="1"/>
        <v>12</v>
      </c>
      <c r="H21" s="16"/>
      <c r="I21" s="16"/>
      <c r="J21" s="16"/>
      <c r="K21" s="16"/>
      <c r="L21" s="16"/>
      <c r="M21" s="16"/>
    </row>
    <row r="22" spans="1:13" ht="14.25" x14ac:dyDescent="0.2">
      <c r="A22" s="21" t="s">
        <v>369</v>
      </c>
      <c r="B22" s="22">
        <v>0</v>
      </c>
      <c r="C22" s="17">
        <v>0</v>
      </c>
      <c r="D22" s="21">
        <v>6</v>
      </c>
      <c r="E22" s="21">
        <v>0</v>
      </c>
      <c r="F22" s="21"/>
      <c r="G22" s="21">
        <f t="shared" si="1"/>
        <v>6</v>
      </c>
      <c r="H22" s="16"/>
      <c r="I22" s="16"/>
      <c r="J22" s="16"/>
      <c r="K22" s="16"/>
      <c r="L22" s="16"/>
      <c r="M22" s="16"/>
    </row>
    <row r="23" spans="1:13" ht="14.25" x14ac:dyDescent="0.2">
      <c r="A23" s="16"/>
      <c r="B23" s="16"/>
      <c r="C23" s="16"/>
      <c r="D23" s="16"/>
      <c r="E23" s="16"/>
      <c r="F23" s="16"/>
      <c r="G23" s="16"/>
      <c r="H23" s="16"/>
      <c r="I23" s="16"/>
      <c r="J23" s="16"/>
      <c r="K23" s="16"/>
      <c r="L23" s="16"/>
      <c r="M23" s="16"/>
    </row>
    <row r="24" spans="1:13" ht="14.25" x14ac:dyDescent="0.2">
      <c r="A24" s="25"/>
      <c r="B24" s="26"/>
      <c r="C24" s="25"/>
      <c r="D24" s="26"/>
      <c r="E24" s="25"/>
      <c r="F24" s="25"/>
      <c r="G24" s="26"/>
      <c r="H24" s="16"/>
      <c r="I24" s="16"/>
      <c r="J24" s="16"/>
      <c r="K24" s="16"/>
      <c r="L24" s="16"/>
      <c r="M24" s="16"/>
    </row>
    <row r="25" spans="1:13" ht="20.25" x14ac:dyDescent="0.3">
      <c r="A25" s="16"/>
      <c r="B25" s="16"/>
      <c r="C25" s="16"/>
      <c r="D25" s="11" t="s">
        <v>371</v>
      </c>
      <c r="E25" s="16"/>
      <c r="F25" s="16"/>
      <c r="G25" s="16"/>
      <c r="H25" s="16"/>
      <c r="I25" s="16"/>
      <c r="J25" s="16"/>
      <c r="K25" s="16"/>
      <c r="L25" s="16"/>
      <c r="M25" s="16"/>
    </row>
    <row r="26" spans="1:13" ht="14.25" x14ac:dyDescent="0.2">
      <c r="A26" s="16"/>
      <c r="B26" s="16"/>
      <c r="C26" s="16"/>
      <c r="D26" s="16"/>
      <c r="E26" s="16"/>
      <c r="F26" s="16"/>
      <c r="G26" s="16"/>
      <c r="H26" s="16"/>
      <c r="I26" s="16"/>
      <c r="J26" s="16"/>
      <c r="K26" s="16"/>
      <c r="L26" s="16"/>
      <c r="M26" s="16"/>
    </row>
    <row r="27" spans="1:13" ht="14.25" x14ac:dyDescent="0.2">
      <c r="A27" s="17"/>
      <c r="B27" s="17" t="s">
        <v>18</v>
      </c>
      <c r="C27" s="17" t="s">
        <v>26</v>
      </c>
      <c r="D27" s="17" t="s">
        <v>360</v>
      </c>
      <c r="E27" s="17" t="s">
        <v>361</v>
      </c>
      <c r="F27" s="17" t="s">
        <v>362</v>
      </c>
      <c r="G27" s="17" t="s">
        <v>363</v>
      </c>
      <c r="H27" s="16"/>
      <c r="I27" s="16"/>
      <c r="J27" s="16"/>
      <c r="K27" s="16"/>
      <c r="L27" s="16"/>
      <c r="M27" s="16"/>
    </row>
    <row r="28" spans="1:13" ht="14.25" x14ac:dyDescent="0.2">
      <c r="A28" s="21" t="s">
        <v>364</v>
      </c>
      <c r="B28" s="22">
        <v>15</v>
      </c>
      <c r="C28" s="17">
        <v>12</v>
      </c>
      <c r="D28" s="21">
        <v>6</v>
      </c>
      <c r="E28" s="21">
        <v>6</v>
      </c>
      <c r="F28" s="17">
        <v>0</v>
      </c>
      <c r="G28" s="17">
        <f t="shared" ref="G28:G33" si="2">SUM(B28:F28)</f>
        <v>39</v>
      </c>
      <c r="H28" s="16"/>
      <c r="I28" s="16"/>
      <c r="J28" s="16"/>
      <c r="K28" s="16"/>
      <c r="L28" s="16"/>
      <c r="M28" s="16"/>
    </row>
    <row r="29" spans="1:13" ht="14.25" x14ac:dyDescent="0.2">
      <c r="A29" s="21" t="s">
        <v>365</v>
      </c>
      <c r="B29" s="23">
        <v>6</v>
      </c>
      <c r="C29" s="17">
        <v>12</v>
      </c>
      <c r="D29" s="21">
        <v>6</v>
      </c>
      <c r="E29" s="17"/>
      <c r="F29" s="21"/>
      <c r="G29" s="21">
        <f t="shared" si="2"/>
        <v>24</v>
      </c>
      <c r="H29" s="16"/>
      <c r="I29" s="16"/>
      <c r="J29" s="16"/>
      <c r="K29" s="16"/>
      <c r="L29" s="16"/>
      <c r="M29" s="16"/>
    </row>
    <row r="30" spans="1:13" ht="14.25" x14ac:dyDescent="0.2">
      <c r="A30" s="21" t="s">
        <v>366</v>
      </c>
      <c r="B30" s="22">
        <v>9</v>
      </c>
      <c r="C30" s="22">
        <v>0</v>
      </c>
      <c r="D30" s="22">
        <v>0</v>
      </c>
      <c r="E30" s="22"/>
      <c r="F30" s="22"/>
      <c r="G30" s="24">
        <f t="shared" si="2"/>
        <v>9</v>
      </c>
      <c r="H30" s="16"/>
      <c r="I30" s="16"/>
      <c r="J30" s="16"/>
      <c r="K30" s="16"/>
      <c r="L30" s="16"/>
      <c r="M30" s="16"/>
    </row>
    <row r="31" spans="1:13" ht="14.25" x14ac:dyDescent="0.2">
      <c r="A31" s="21" t="s">
        <v>367</v>
      </c>
      <c r="B31" s="22">
        <v>0</v>
      </c>
      <c r="C31" s="22">
        <v>0</v>
      </c>
      <c r="D31" s="22">
        <v>0</v>
      </c>
      <c r="E31" s="22"/>
      <c r="F31" s="22"/>
      <c r="G31" s="24">
        <f t="shared" si="2"/>
        <v>0</v>
      </c>
      <c r="H31" s="16"/>
      <c r="I31" s="16"/>
      <c r="J31" s="16"/>
      <c r="K31" s="16"/>
      <c r="L31" s="16"/>
      <c r="M31" s="16"/>
    </row>
    <row r="32" spans="1:13" ht="14.25" x14ac:dyDescent="0.2">
      <c r="A32" s="21" t="s">
        <v>368</v>
      </c>
      <c r="B32" s="22">
        <v>0</v>
      </c>
      <c r="C32" s="17">
        <v>0</v>
      </c>
      <c r="D32" s="21">
        <v>0</v>
      </c>
      <c r="E32" s="21"/>
      <c r="F32" s="21"/>
      <c r="G32" s="21">
        <f t="shared" si="2"/>
        <v>0</v>
      </c>
      <c r="H32" s="16"/>
      <c r="I32" s="16"/>
      <c r="J32" s="16"/>
      <c r="K32" s="16"/>
      <c r="L32" s="16"/>
      <c r="M32" s="16"/>
    </row>
    <row r="33" spans="1:13" ht="14.25" x14ac:dyDescent="0.2">
      <c r="A33" s="21" t="s">
        <v>369</v>
      </c>
      <c r="B33" s="22">
        <v>0</v>
      </c>
      <c r="C33" s="17">
        <v>0</v>
      </c>
      <c r="D33" s="21">
        <v>0</v>
      </c>
      <c r="E33" s="21"/>
      <c r="F33" s="21"/>
      <c r="G33" s="21">
        <f t="shared" si="2"/>
        <v>0</v>
      </c>
      <c r="H33" s="16"/>
      <c r="I33" s="16"/>
      <c r="J33" s="16"/>
      <c r="K33" s="16"/>
      <c r="L33" s="16"/>
      <c r="M33" s="16"/>
    </row>
    <row r="34" spans="1:13" ht="14.25" x14ac:dyDescent="0.2">
      <c r="A34" s="16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</row>
    <row r="35" spans="1:13" ht="14.25" x14ac:dyDescent="0.2">
      <c r="A35" s="25"/>
      <c r="B35" s="26"/>
      <c r="C35" s="25"/>
      <c r="D35" s="26"/>
      <c r="E35" s="25"/>
      <c r="F35" s="25"/>
      <c r="G35" s="26"/>
      <c r="H35" s="16"/>
      <c r="I35" s="27"/>
      <c r="J35" s="27"/>
      <c r="K35" s="27"/>
      <c r="L35" s="27"/>
      <c r="M35" s="27"/>
    </row>
    <row r="36" spans="1:13" ht="20.25" x14ac:dyDescent="0.3">
      <c r="A36" s="16"/>
      <c r="B36" s="16"/>
      <c r="C36" s="16"/>
      <c r="D36" s="28" t="s">
        <v>364</v>
      </c>
      <c r="E36" s="16"/>
      <c r="F36" s="16"/>
      <c r="G36" s="16"/>
      <c r="H36" s="29"/>
      <c r="I36" s="27"/>
      <c r="J36" s="27"/>
      <c r="K36" s="27"/>
      <c r="L36" s="27"/>
      <c r="M36" s="27"/>
    </row>
    <row r="37" spans="1:13" ht="14.25" x14ac:dyDescent="0.2">
      <c r="A37" s="16"/>
      <c r="B37" s="16"/>
      <c r="C37" s="16"/>
      <c r="D37" s="16"/>
      <c r="E37" s="16"/>
      <c r="F37" s="16"/>
      <c r="G37" s="16"/>
      <c r="H37" s="30"/>
      <c r="I37" s="31"/>
      <c r="J37" s="31"/>
      <c r="K37" s="31"/>
      <c r="L37" s="31"/>
      <c r="M37" s="31"/>
    </row>
    <row r="38" spans="1:13" x14ac:dyDescent="0.2">
      <c r="A38" s="17"/>
      <c r="B38" s="17" t="s">
        <v>18</v>
      </c>
      <c r="C38" s="17" t="s">
        <v>26</v>
      </c>
      <c r="D38" s="17" t="s">
        <v>360</v>
      </c>
      <c r="E38" s="17" t="s">
        <v>361</v>
      </c>
      <c r="F38" s="17" t="s">
        <v>362</v>
      </c>
      <c r="G38" s="17" t="s">
        <v>363</v>
      </c>
      <c r="H38" s="30"/>
      <c r="I38" s="31"/>
      <c r="J38" s="31"/>
      <c r="K38" s="31"/>
      <c r="L38" s="31"/>
      <c r="M38" s="31"/>
    </row>
    <row r="39" spans="1:13" x14ac:dyDescent="0.2">
      <c r="A39" s="21" t="s">
        <v>364</v>
      </c>
      <c r="B39" s="22">
        <f>B6+B17+B28</f>
        <v>33</v>
      </c>
      <c r="C39" s="17">
        <f>C6+C17+C28</f>
        <v>36</v>
      </c>
      <c r="D39" s="21">
        <f>D6+D17+D28</f>
        <v>36</v>
      </c>
      <c r="E39" s="21">
        <f>E6+E17+E28</f>
        <v>27</v>
      </c>
      <c r="F39" s="17">
        <f>F6+F17+F28</f>
        <v>0</v>
      </c>
      <c r="G39" s="17">
        <f t="shared" ref="G39:G44" si="3">SUM(B39:F39)</f>
        <v>132</v>
      </c>
      <c r="H39" s="30"/>
      <c r="I39" s="31"/>
      <c r="J39" s="31"/>
      <c r="K39" s="31"/>
      <c r="L39" s="31"/>
      <c r="M39" s="31"/>
    </row>
    <row r="40" spans="1:13" x14ac:dyDescent="0.2">
      <c r="A40" s="21" t="s">
        <v>365</v>
      </c>
      <c r="B40" s="22">
        <f t="shared" ref="B40:D44" si="4">B7+B18+B29</f>
        <v>24</v>
      </c>
      <c r="C40" s="17">
        <f t="shared" si="4"/>
        <v>30</v>
      </c>
      <c r="D40" s="21">
        <f t="shared" si="4"/>
        <v>36</v>
      </c>
      <c r="E40" s="17"/>
      <c r="F40" s="21"/>
      <c r="G40" s="21">
        <f t="shared" si="3"/>
        <v>90</v>
      </c>
      <c r="H40" s="30"/>
      <c r="I40" s="31"/>
      <c r="J40" s="31"/>
      <c r="K40" s="31"/>
      <c r="L40" s="31"/>
      <c r="M40" s="31"/>
    </row>
    <row r="41" spans="1:13" x14ac:dyDescent="0.2">
      <c r="A41" s="21" t="s">
        <v>366</v>
      </c>
      <c r="B41" s="22">
        <f t="shared" si="4"/>
        <v>9</v>
      </c>
      <c r="C41" s="17">
        <f t="shared" si="4"/>
        <v>6</v>
      </c>
      <c r="D41" s="21">
        <f t="shared" si="4"/>
        <v>0</v>
      </c>
      <c r="E41" s="22"/>
      <c r="F41" s="22"/>
      <c r="G41" s="24">
        <f t="shared" si="3"/>
        <v>15</v>
      </c>
      <c r="H41" s="30"/>
      <c r="I41" s="31"/>
      <c r="J41" s="31"/>
      <c r="K41" s="31"/>
      <c r="L41" s="31"/>
      <c r="M41" s="31"/>
    </row>
    <row r="42" spans="1:13" x14ac:dyDescent="0.2">
      <c r="A42" s="21" t="s">
        <v>367</v>
      </c>
      <c r="B42" s="22">
        <f t="shared" si="4"/>
        <v>0</v>
      </c>
      <c r="C42" s="17">
        <f t="shared" si="4"/>
        <v>0</v>
      </c>
      <c r="D42" s="21">
        <f t="shared" si="4"/>
        <v>0</v>
      </c>
      <c r="E42" s="22"/>
      <c r="F42" s="22"/>
      <c r="G42" s="24">
        <f t="shared" si="3"/>
        <v>0</v>
      </c>
      <c r="H42" s="30"/>
      <c r="I42" s="31"/>
      <c r="J42" s="31"/>
      <c r="K42" s="31"/>
      <c r="L42" s="31"/>
      <c r="M42" s="31"/>
    </row>
    <row r="43" spans="1:13" ht="14.25" x14ac:dyDescent="0.2">
      <c r="A43" s="21" t="s">
        <v>368</v>
      </c>
      <c r="B43" s="22">
        <f t="shared" si="4"/>
        <v>0</v>
      </c>
      <c r="C43" s="17">
        <f t="shared" si="4"/>
        <v>0</v>
      </c>
      <c r="D43" s="21">
        <f t="shared" si="4"/>
        <v>18</v>
      </c>
      <c r="E43" s="21"/>
      <c r="F43" s="21"/>
      <c r="G43" s="21">
        <f t="shared" si="3"/>
        <v>18</v>
      </c>
      <c r="H43" s="31"/>
      <c r="I43" s="31"/>
      <c r="J43" s="31"/>
      <c r="K43" s="31"/>
      <c r="L43" s="31"/>
      <c r="M43" s="25"/>
    </row>
    <row r="44" spans="1:13" ht="14.25" x14ac:dyDescent="0.2">
      <c r="A44" s="21" t="s">
        <v>369</v>
      </c>
      <c r="B44" s="22">
        <f t="shared" si="4"/>
        <v>12</v>
      </c>
      <c r="C44" s="17">
        <f t="shared" si="4"/>
        <v>6</v>
      </c>
      <c r="D44" s="21">
        <f t="shared" si="4"/>
        <v>18</v>
      </c>
      <c r="E44" s="21"/>
      <c r="F44" s="21"/>
      <c r="G44" s="21">
        <f t="shared" si="3"/>
        <v>36</v>
      </c>
      <c r="H44" s="31"/>
      <c r="I44" s="31"/>
      <c r="J44" s="31"/>
      <c r="K44" s="31"/>
      <c r="L44" s="31"/>
      <c r="M44" s="25"/>
    </row>
    <row r="45" spans="1:13" ht="14.25" x14ac:dyDescent="0.2">
      <c r="A45" s="32"/>
      <c r="B45" s="33"/>
      <c r="C45" s="31"/>
      <c r="D45" s="30"/>
      <c r="E45" s="31"/>
      <c r="F45" s="31"/>
      <c r="G45" s="30"/>
      <c r="H45" s="31"/>
      <c r="I45" s="31"/>
      <c r="J45" s="31"/>
      <c r="K45" s="31"/>
      <c r="L45" s="31"/>
      <c r="M45" s="25"/>
    </row>
    <row r="46" spans="1:13" ht="14.25" x14ac:dyDescent="0.2">
      <c r="A46" s="32"/>
      <c r="B46" s="33"/>
      <c r="C46" s="31"/>
      <c r="D46" s="30"/>
      <c r="E46" s="31"/>
      <c r="F46" s="31"/>
      <c r="G46" s="30"/>
      <c r="H46" s="31"/>
      <c r="I46" s="31"/>
      <c r="J46" s="31"/>
      <c r="K46" s="31"/>
      <c r="L46" s="31"/>
      <c r="M46" s="25"/>
    </row>
    <row r="47" spans="1:13" x14ac:dyDescent="0.2">
      <c r="A47" s="21"/>
      <c r="B47" s="21" t="s">
        <v>18</v>
      </c>
      <c r="C47" s="21" t="s">
        <v>26</v>
      </c>
      <c r="D47" s="21" t="s">
        <v>360</v>
      </c>
      <c r="E47" s="21"/>
      <c r="F47" s="21"/>
      <c r="G47" s="21" t="s">
        <v>372</v>
      </c>
      <c r="H47" s="21" t="s">
        <v>373</v>
      </c>
    </row>
    <row r="48" spans="1:13" x14ac:dyDescent="0.2">
      <c r="A48" s="21" t="s">
        <v>374</v>
      </c>
      <c r="B48" s="21">
        <f>B39-B42</f>
        <v>33</v>
      </c>
      <c r="C48" s="21">
        <f>C39-C42</f>
        <v>36</v>
      </c>
      <c r="D48" s="21">
        <f>D39-D42</f>
        <v>36</v>
      </c>
      <c r="E48" s="21"/>
      <c r="F48" s="21"/>
      <c r="G48" s="21">
        <f>SUM(B48:D48)</f>
        <v>105</v>
      </c>
      <c r="H48" s="34">
        <f>G48/G39</f>
        <v>0.79545454545454541</v>
      </c>
    </row>
    <row r="49" spans="1:8" x14ac:dyDescent="0.2">
      <c r="A49" s="35" t="s">
        <v>375</v>
      </c>
      <c r="B49" s="36"/>
      <c r="C49" s="36"/>
      <c r="D49" s="36"/>
      <c r="E49" s="36"/>
      <c r="F49" s="37"/>
      <c r="G49" s="21">
        <f>E39+F39+G42</f>
        <v>27</v>
      </c>
      <c r="H49" s="34">
        <f>G49/G39</f>
        <v>0.20454545454545456</v>
      </c>
    </row>
    <row r="50" spans="1:8" x14ac:dyDescent="0.2">
      <c r="A50" s="21" t="s">
        <v>376</v>
      </c>
      <c r="B50" s="38">
        <f>B48/G48</f>
        <v>0.31428571428571428</v>
      </c>
      <c r="C50" s="38">
        <f>C48/G48</f>
        <v>0.34285714285714286</v>
      </c>
      <c r="D50" s="38">
        <f>D48/G48</f>
        <v>0.34285714285714286</v>
      </c>
      <c r="E50" s="38"/>
      <c r="F50" s="38"/>
      <c r="G50" s="38"/>
      <c r="H50" s="38"/>
    </row>
  </sheetData>
  <mergeCells count="2">
    <mergeCell ref="A1:L1"/>
    <mergeCell ref="A2:J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workbookViewId="0">
      <selection activeCell="J13" sqref="J13"/>
    </sheetView>
  </sheetViews>
  <sheetFormatPr defaultRowHeight="14.25" x14ac:dyDescent="0.2"/>
  <cols>
    <col min="1" max="1" width="9.7109375" style="51" customWidth="1"/>
    <col min="2" max="2" width="14.28515625" style="57" customWidth="1"/>
    <col min="3" max="3" width="12.5703125" style="51" customWidth="1"/>
    <col min="4" max="4" width="11.7109375" style="57" customWidth="1"/>
    <col min="5" max="5" width="12.7109375" style="51" customWidth="1"/>
    <col min="6" max="6" width="9.42578125" style="51" customWidth="1"/>
    <col min="7" max="7" width="13.85546875" style="57" bestFit="1" customWidth="1"/>
    <col min="8" max="8" width="14.42578125" style="51" customWidth="1"/>
    <col min="9" max="9" width="8.28515625" style="51" bestFit="1" customWidth="1"/>
    <col min="10" max="10" width="7" style="51" bestFit="1" customWidth="1"/>
    <col min="11" max="11" width="7.5703125" style="51" customWidth="1"/>
    <col min="12" max="12" width="11.42578125" style="51" customWidth="1"/>
    <col min="13" max="16384" width="9.140625" style="51"/>
  </cols>
  <sheetData>
    <row r="1" spans="1:31" s="40" customFormat="1" ht="23.25" x14ac:dyDescent="0.35">
      <c r="A1" s="72" t="s">
        <v>380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39"/>
    </row>
    <row r="2" spans="1:31" s="42" customFormat="1" ht="20.25" x14ac:dyDescent="0.3">
      <c r="A2" s="74" t="s">
        <v>358</v>
      </c>
      <c r="B2" s="74"/>
      <c r="C2" s="74"/>
      <c r="D2" s="74"/>
      <c r="E2" s="74"/>
      <c r="F2" s="74"/>
      <c r="G2" s="74"/>
      <c r="H2" s="74"/>
      <c r="I2" s="74"/>
      <c r="J2" s="74"/>
      <c r="K2" s="41"/>
      <c r="L2" s="41"/>
    </row>
    <row r="3" spans="1:31" s="43" customFormat="1" ht="22.5" customHeight="1" x14ac:dyDescent="0.3">
      <c r="D3" s="41" t="s">
        <v>359</v>
      </c>
    </row>
    <row r="4" spans="1:31" s="45" customFormat="1" x14ac:dyDescent="0.2">
      <c r="A4" s="44"/>
      <c r="M4" s="46"/>
      <c r="N4" s="46"/>
    </row>
    <row r="5" spans="1:31" x14ac:dyDescent="0.2">
      <c r="A5" s="47"/>
      <c r="B5" s="47" t="s">
        <v>18</v>
      </c>
      <c r="C5" s="47" t="s">
        <v>26</v>
      </c>
      <c r="D5" s="47" t="s">
        <v>360</v>
      </c>
      <c r="E5" s="47" t="s">
        <v>361</v>
      </c>
      <c r="F5" s="47" t="s">
        <v>362</v>
      </c>
      <c r="G5" s="47" t="s">
        <v>363</v>
      </c>
      <c r="H5" s="48"/>
      <c r="I5" s="49"/>
      <c r="J5" s="50"/>
      <c r="K5" s="50"/>
      <c r="L5" s="50"/>
      <c r="M5" s="50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s="54" customFormat="1" x14ac:dyDescent="0.2">
      <c r="A6" s="52" t="s">
        <v>364</v>
      </c>
      <c r="B6" s="53">
        <f>'- &lt; ELENCO - INS con DOC - Ord '!I111+'- &lt; ELENCO - INS con DOC - Ord '!J115+'- &lt; ELENCO - INS con DOC - Ord '!J118+'- &lt; ELENCO - INS con DOC - Ord '!J119+'- &lt; ELENCO - INS con DOC - Ord '!I121</f>
        <v>30</v>
      </c>
      <c r="C6" s="47">
        <f>'- &lt; ELENCO - INS con DOC - Ord '!J112+'- &lt; ELENCO - INS con DOC - Ord '!J113+'- &lt; ELENCO - INS con DOC - Ord '!I114+'- &lt; ELENCO - INS con DOC - Ord '!I120+'- &lt; ELENCO - INS con DOC - Ord '!J122+'- &lt; ELENCO - INS con DOC - Ord '!J123+'- &lt; ELENCO - INS con DOC - Ord '!I124</f>
        <v>42</v>
      </c>
      <c r="D6" s="52">
        <f>'- &lt; ELENCO - INS con DOC - Ord '!I110+'- &lt; ELENCO - INS con DOC - Ord '!I117+'- &lt; ELENCO - INS con DOC - Ord '!I125</f>
        <v>18</v>
      </c>
      <c r="E6" s="52">
        <v>6</v>
      </c>
      <c r="F6" s="47">
        <v>0</v>
      </c>
      <c r="G6" s="47">
        <f t="shared" ref="G6:G11" si="0">SUM(B6:F6)</f>
        <v>96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x14ac:dyDescent="0.2">
      <c r="A7" s="52" t="s">
        <v>365</v>
      </c>
      <c r="B7" s="55">
        <v>24</v>
      </c>
      <c r="C7" s="47">
        <f>'- &lt; ELENCO - INS con DOC - Ord '!J112+'- &lt; ELENCO - INS con DOC - Ord '!I114+'- &lt; ELENCO - INS con DOC - Ord '!I120+'- &lt; ELENCO - INS con DOC - Ord '!J122+'- &lt; ELENCO - INS con DOC - Ord '!J123+'- &lt; ELENCO - INS con DOC - Ord '!I124</f>
        <v>36</v>
      </c>
      <c r="D7" s="52">
        <v>6</v>
      </c>
      <c r="E7" s="47">
        <v>0</v>
      </c>
      <c r="F7" s="52">
        <v>0</v>
      </c>
      <c r="G7" s="52">
        <f t="shared" si="0"/>
        <v>66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s="54" customFormat="1" x14ac:dyDescent="0.2">
      <c r="A8" s="52" t="s">
        <v>366</v>
      </c>
      <c r="B8" s="53">
        <v>6</v>
      </c>
      <c r="C8" s="53">
        <v>0</v>
      </c>
      <c r="D8" s="53">
        <v>0</v>
      </c>
      <c r="E8" s="47">
        <v>0</v>
      </c>
      <c r="F8" s="52">
        <v>0</v>
      </c>
      <c r="G8" s="56">
        <f t="shared" si="0"/>
        <v>6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x14ac:dyDescent="0.2">
      <c r="A9" s="52" t="s">
        <v>367</v>
      </c>
      <c r="B9" s="53">
        <v>0</v>
      </c>
      <c r="C9" s="53">
        <v>6</v>
      </c>
      <c r="D9" s="53">
        <v>12</v>
      </c>
      <c r="E9" s="47">
        <v>0</v>
      </c>
      <c r="F9" s="52">
        <v>0</v>
      </c>
      <c r="G9" s="56">
        <f t="shared" si="0"/>
        <v>18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x14ac:dyDescent="0.2">
      <c r="A10" s="52" t="s">
        <v>368</v>
      </c>
      <c r="B10" s="53">
        <v>0</v>
      </c>
      <c r="C10" s="47">
        <v>0</v>
      </c>
      <c r="D10" s="52">
        <v>0</v>
      </c>
      <c r="E10" s="47">
        <v>0</v>
      </c>
      <c r="F10" s="52">
        <v>0</v>
      </c>
      <c r="G10" s="52">
        <f t="shared" si="0"/>
        <v>0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x14ac:dyDescent="0.2">
      <c r="A11" s="52" t="s">
        <v>369</v>
      </c>
      <c r="B11" s="53">
        <v>0</v>
      </c>
      <c r="C11" s="47">
        <v>6</v>
      </c>
      <c r="D11" s="52">
        <v>0</v>
      </c>
      <c r="E11" s="47">
        <v>0</v>
      </c>
      <c r="F11" s="52">
        <v>0</v>
      </c>
      <c r="G11" s="52">
        <f t="shared" si="0"/>
        <v>6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</row>
    <row r="12" spans="1:31" x14ac:dyDescent="0.2"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s="54" customFormat="1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ht="20.25" x14ac:dyDescent="0.3">
      <c r="A14" s="46"/>
      <c r="B14" s="46"/>
      <c r="C14" s="46"/>
      <c r="D14" s="41" t="s">
        <v>370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x14ac:dyDescent="0.2">
      <c r="A16" s="47"/>
      <c r="B16" s="47" t="s">
        <v>18</v>
      </c>
      <c r="C16" s="47" t="s">
        <v>26</v>
      </c>
      <c r="D16" s="47" t="s">
        <v>360</v>
      </c>
      <c r="E16" s="47" t="s">
        <v>361</v>
      </c>
      <c r="F16" s="47" t="s">
        <v>362</v>
      </c>
      <c r="G16" s="47" t="s">
        <v>363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x14ac:dyDescent="0.2">
      <c r="A17" s="52" t="s">
        <v>364</v>
      </c>
      <c r="B17" s="53">
        <v>21</v>
      </c>
      <c r="C17" s="47">
        <v>0</v>
      </c>
      <c r="D17" s="52">
        <f>'- &lt; ELENCO - INS con DOC - Ord '!J131</f>
        <v>6</v>
      </c>
      <c r="E17" s="52">
        <v>0</v>
      </c>
      <c r="F17" s="47">
        <v>0</v>
      </c>
      <c r="G17" s="47">
        <f t="shared" ref="G17:G22" si="1">SUM(B17:F17)</f>
        <v>27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x14ac:dyDescent="0.2">
      <c r="A18" s="52" t="s">
        <v>365</v>
      </c>
      <c r="B18" s="55">
        <v>21</v>
      </c>
      <c r="C18" s="47">
        <v>0</v>
      </c>
      <c r="D18" s="52">
        <v>6</v>
      </c>
      <c r="E18" s="47">
        <v>0</v>
      </c>
      <c r="F18" s="52">
        <v>0</v>
      </c>
      <c r="G18" s="52">
        <f t="shared" si="1"/>
        <v>27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x14ac:dyDescent="0.2">
      <c r="A19" s="52" t="s">
        <v>366</v>
      </c>
      <c r="B19" s="53">
        <v>0</v>
      </c>
      <c r="C19" s="53">
        <v>0</v>
      </c>
      <c r="D19" s="53">
        <v>0</v>
      </c>
      <c r="E19" s="47">
        <v>0</v>
      </c>
      <c r="F19" s="52">
        <v>0</v>
      </c>
      <c r="G19" s="56">
        <f t="shared" si="1"/>
        <v>0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x14ac:dyDescent="0.2">
      <c r="A20" s="52" t="s">
        <v>367</v>
      </c>
      <c r="B20" s="53">
        <v>0</v>
      </c>
      <c r="C20" s="53">
        <v>0</v>
      </c>
      <c r="D20" s="53">
        <v>0</v>
      </c>
      <c r="E20" s="47">
        <v>0</v>
      </c>
      <c r="F20" s="52">
        <v>0</v>
      </c>
      <c r="G20" s="56">
        <f t="shared" si="1"/>
        <v>0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x14ac:dyDescent="0.2">
      <c r="A21" s="52" t="s">
        <v>368</v>
      </c>
      <c r="B21" s="53">
        <v>3</v>
      </c>
      <c r="C21" s="47">
        <v>6</v>
      </c>
      <c r="D21" s="52">
        <v>0</v>
      </c>
      <c r="E21" s="47">
        <v>0</v>
      </c>
      <c r="F21" s="52">
        <v>0</v>
      </c>
      <c r="G21" s="52">
        <f t="shared" si="1"/>
        <v>9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1:31" x14ac:dyDescent="0.2">
      <c r="A22" s="52" t="s">
        <v>369</v>
      </c>
      <c r="B22" s="53">
        <v>0</v>
      </c>
      <c r="C22" s="47">
        <v>0</v>
      </c>
      <c r="D22" s="52">
        <v>0</v>
      </c>
      <c r="E22" s="47">
        <v>0</v>
      </c>
      <c r="F22" s="52">
        <v>0</v>
      </c>
      <c r="G22" s="52">
        <f t="shared" si="1"/>
        <v>0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31" x14ac:dyDescent="0.2">
      <c r="H24" s="46"/>
      <c r="I24" s="46"/>
      <c r="J24" s="46"/>
      <c r="K24" s="46"/>
      <c r="L24" s="46"/>
      <c r="M24" s="46"/>
      <c r="N24" s="46"/>
      <c r="O24" s="46"/>
      <c r="P24" s="46"/>
    </row>
    <row r="25" spans="1:31" ht="20.25" x14ac:dyDescent="0.3">
      <c r="A25" s="46"/>
      <c r="B25" s="46"/>
      <c r="C25" s="46"/>
      <c r="D25" s="58" t="s">
        <v>364</v>
      </c>
      <c r="E25" s="46"/>
      <c r="F25" s="46"/>
      <c r="G25" s="46"/>
      <c r="H25" s="59"/>
      <c r="I25" s="60"/>
      <c r="J25" s="60"/>
      <c r="K25" s="60"/>
      <c r="L25" s="60"/>
      <c r="M25" s="60"/>
    </row>
    <row r="26" spans="1:31" x14ac:dyDescent="0.2">
      <c r="A26" s="46"/>
      <c r="B26" s="46"/>
      <c r="C26" s="46"/>
      <c r="D26" s="46"/>
      <c r="E26" s="46"/>
      <c r="F26" s="46"/>
      <c r="G26" s="46"/>
      <c r="H26" s="61"/>
      <c r="I26" s="62"/>
      <c r="J26" s="62"/>
      <c r="K26" s="62"/>
      <c r="L26" s="62"/>
      <c r="M26" s="62"/>
    </row>
    <row r="27" spans="1:31" x14ac:dyDescent="0.2">
      <c r="A27" s="47"/>
      <c r="B27" s="47" t="s">
        <v>18</v>
      </c>
      <c r="C27" s="47" t="s">
        <v>26</v>
      </c>
      <c r="D27" s="47" t="s">
        <v>360</v>
      </c>
      <c r="E27" s="47" t="s">
        <v>361</v>
      </c>
      <c r="F27" s="47" t="s">
        <v>362</v>
      </c>
      <c r="G27" s="47" t="s">
        <v>363</v>
      </c>
      <c r="H27" s="61"/>
      <c r="I27" s="62"/>
      <c r="J27" s="62"/>
      <c r="K27" s="62"/>
      <c r="L27" s="62"/>
      <c r="M27" s="62"/>
    </row>
    <row r="28" spans="1:31" x14ac:dyDescent="0.2">
      <c r="A28" s="52" t="s">
        <v>364</v>
      </c>
      <c r="B28" s="53">
        <f t="shared" ref="B28:F33" si="2">B6+B17</f>
        <v>51</v>
      </c>
      <c r="C28" s="47">
        <f t="shared" si="2"/>
        <v>42</v>
      </c>
      <c r="D28" s="52">
        <f t="shared" si="2"/>
        <v>24</v>
      </c>
      <c r="E28" s="52">
        <f t="shared" si="2"/>
        <v>6</v>
      </c>
      <c r="F28" s="47">
        <f t="shared" si="2"/>
        <v>0</v>
      </c>
      <c r="G28" s="47">
        <f t="shared" ref="G28:G33" si="3">SUM(B28:F28)</f>
        <v>123</v>
      </c>
      <c r="H28" s="61"/>
      <c r="I28" s="62"/>
      <c r="J28" s="62"/>
      <c r="K28" s="62"/>
      <c r="L28" s="62"/>
      <c r="M28" s="62"/>
    </row>
    <row r="29" spans="1:31" x14ac:dyDescent="0.2">
      <c r="A29" s="52" t="s">
        <v>365</v>
      </c>
      <c r="B29" s="53">
        <f t="shared" si="2"/>
        <v>45</v>
      </c>
      <c r="C29" s="47">
        <f t="shared" si="2"/>
        <v>36</v>
      </c>
      <c r="D29" s="52">
        <f t="shared" si="2"/>
        <v>12</v>
      </c>
      <c r="E29" s="52">
        <f t="shared" si="2"/>
        <v>0</v>
      </c>
      <c r="F29" s="47">
        <f t="shared" si="2"/>
        <v>0</v>
      </c>
      <c r="G29" s="52">
        <f t="shared" si="3"/>
        <v>93</v>
      </c>
      <c r="H29" s="61"/>
      <c r="I29" s="62"/>
      <c r="J29" s="62"/>
      <c r="K29" s="62"/>
      <c r="L29" s="62"/>
      <c r="M29" s="62"/>
    </row>
    <row r="30" spans="1:31" x14ac:dyDescent="0.2">
      <c r="A30" s="52" t="s">
        <v>366</v>
      </c>
      <c r="B30" s="53">
        <f t="shared" si="2"/>
        <v>6</v>
      </c>
      <c r="C30" s="47">
        <f t="shared" si="2"/>
        <v>0</v>
      </c>
      <c r="D30" s="52">
        <f t="shared" si="2"/>
        <v>0</v>
      </c>
      <c r="E30" s="52">
        <f t="shared" si="2"/>
        <v>0</v>
      </c>
      <c r="F30" s="47">
        <f t="shared" si="2"/>
        <v>0</v>
      </c>
      <c r="G30" s="56">
        <f t="shared" si="3"/>
        <v>6</v>
      </c>
      <c r="H30" s="61"/>
      <c r="I30" s="62"/>
      <c r="J30" s="62"/>
      <c r="K30" s="62"/>
      <c r="L30" s="62"/>
      <c r="M30" s="62"/>
    </row>
    <row r="31" spans="1:31" x14ac:dyDescent="0.2">
      <c r="A31" s="52" t="s">
        <v>367</v>
      </c>
      <c r="B31" s="53">
        <f t="shared" si="2"/>
        <v>0</v>
      </c>
      <c r="C31" s="47">
        <f t="shared" si="2"/>
        <v>6</v>
      </c>
      <c r="D31" s="52">
        <f t="shared" si="2"/>
        <v>12</v>
      </c>
      <c r="E31" s="52">
        <f t="shared" si="2"/>
        <v>0</v>
      </c>
      <c r="F31" s="47">
        <f t="shared" si="2"/>
        <v>0</v>
      </c>
      <c r="G31" s="56">
        <f t="shared" si="3"/>
        <v>18</v>
      </c>
      <c r="H31" s="61"/>
      <c r="I31" s="62"/>
      <c r="J31" s="62"/>
      <c r="K31" s="62"/>
      <c r="L31" s="62"/>
      <c r="M31" s="62"/>
    </row>
    <row r="32" spans="1:31" x14ac:dyDescent="0.2">
      <c r="A32" s="52" t="s">
        <v>368</v>
      </c>
      <c r="B32" s="53">
        <f t="shared" si="2"/>
        <v>3</v>
      </c>
      <c r="C32" s="47">
        <f t="shared" si="2"/>
        <v>6</v>
      </c>
      <c r="D32" s="52">
        <f t="shared" si="2"/>
        <v>0</v>
      </c>
      <c r="E32" s="52">
        <f t="shared" si="2"/>
        <v>0</v>
      </c>
      <c r="F32" s="47">
        <f t="shared" si="2"/>
        <v>0</v>
      </c>
      <c r="G32" s="52">
        <f t="shared" si="3"/>
        <v>9</v>
      </c>
      <c r="H32" s="62"/>
      <c r="I32" s="62"/>
      <c r="J32" s="62"/>
      <c r="K32" s="62"/>
      <c r="L32" s="62"/>
    </row>
    <row r="33" spans="1:12" x14ac:dyDescent="0.2">
      <c r="A33" s="52" t="s">
        <v>369</v>
      </c>
      <c r="B33" s="53">
        <f t="shared" si="2"/>
        <v>0</v>
      </c>
      <c r="C33" s="47">
        <f t="shared" si="2"/>
        <v>6</v>
      </c>
      <c r="D33" s="52">
        <f t="shared" si="2"/>
        <v>0</v>
      </c>
      <c r="E33" s="52">
        <f t="shared" si="2"/>
        <v>0</v>
      </c>
      <c r="F33" s="47">
        <f t="shared" si="2"/>
        <v>0</v>
      </c>
      <c r="G33" s="52">
        <f t="shared" si="3"/>
        <v>6</v>
      </c>
      <c r="H33" s="62"/>
      <c r="I33" s="62"/>
      <c r="J33" s="62"/>
      <c r="K33" s="62"/>
      <c r="L33" s="62"/>
    </row>
    <row r="34" spans="1:12" x14ac:dyDescent="0.2">
      <c r="A34" s="63"/>
      <c r="B34" s="64"/>
      <c r="C34" s="62"/>
      <c r="D34" s="61"/>
      <c r="E34" s="62"/>
      <c r="F34" s="62"/>
      <c r="G34" s="61"/>
      <c r="H34" s="62"/>
      <c r="I34" s="62"/>
      <c r="J34" s="62"/>
      <c r="K34" s="62"/>
      <c r="L34" s="62"/>
    </row>
    <row r="35" spans="1:12" x14ac:dyDescent="0.2">
      <c r="A35" s="63"/>
      <c r="B35" s="64"/>
      <c r="C35" s="62"/>
      <c r="D35" s="61"/>
      <c r="E35" s="62"/>
      <c r="F35" s="62"/>
      <c r="G35" s="61"/>
      <c r="H35" s="62"/>
      <c r="I35" s="62"/>
      <c r="J35" s="62"/>
      <c r="K35" s="62"/>
      <c r="L35" s="62"/>
    </row>
    <row r="36" spans="1:12" x14ac:dyDescent="0.2">
      <c r="A36" s="52"/>
      <c r="B36" s="52" t="s">
        <v>18</v>
      </c>
      <c r="C36" s="52" t="s">
        <v>26</v>
      </c>
      <c r="D36" s="52" t="s">
        <v>360</v>
      </c>
      <c r="E36" s="52"/>
      <c r="F36" s="52"/>
      <c r="G36" s="52" t="s">
        <v>372</v>
      </c>
      <c r="H36" s="52" t="s">
        <v>373</v>
      </c>
      <c r="I36" s="62"/>
      <c r="J36" s="62"/>
      <c r="K36" s="62"/>
      <c r="L36" s="62"/>
    </row>
    <row r="37" spans="1:12" x14ac:dyDescent="0.2">
      <c r="A37" s="52" t="s">
        <v>374</v>
      </c>
      <c r="B37" s="52">
        <f>B28-B31</f>
        <v>51</v>
      </c>
      <c r="C37" s="52">
        <f>C28-C31</f>
        <v>36</v>
      </c>
      <c r="D37" s="52">
        <f>D28-D31</f>
        <v>12</v>
      </c>
      <c r="E37" s="52"/>
      <c r="F37" s="52"/>
      <c r="G37" s="52">
        <f>SUM(B37:D37)</f>
        <v>99</v>
      </c>
      <c r="H37" s="65">
        <f>G37/G28</f>
        <v>0.80487804878048785</v>
      </c>
      <c r="I37" s="62"/>
      <c r="J37" s="62"/>
      <c r="K37" s="62"/>
      <c r="L37" s="62"/>
    </row>
    <row r="38" spans="1:12" x14ac:dyDescent="0.2">
      <c r="A38" s="66" t="s">
        <v>375</v>
      </c>
      <c r="B38" s="67"/>
      <c r="C38" s="67"/>
      <c r="D38" s="67"/>
      <c r="E38" s="67"/>
      <c r="F38" s="68"/>
      <c r="G38" s="52">
        <f>E28+F28+G31</f>
        <v>24</v>
      </c>
      <c r="H38" s="65">
        <f>G38/G28</f>
        <v>0.1951219512195122</v>
      </c>
      <c r="I38" s="62"/>
      <c r="J38" s="62"/>
      <c r="K38" s="62"/>
      <c r="L38" s="62"/>
    </row>
    <row r="39" spans="1:12" x14ac:dyDescent="0.2">
      <c r="A39" s="52" t="s">
        <v>376</v>
      </c>
      <c r="B39" s="69">
        <f>B37/G37</f>
        <v>0.51515151515151514</v>
      </c>
      <c r="C39" s="69">
        <f>C37/G37</f>
        <v>0.36363636363636365</v>
      </c>
      <c r="D39" s="69">
        <f>D37/G37</f>
        <v>0.12121212121212122</v>
      </c>
      <c r="E39" s="69"/>
      <c r="F39" s="69"/>
      <c r="G39" s="69"/>
      <c r="H39" s="69"/>
      <c r="I39" s="62"/>
      <c r="J39" s="62"/>
      <c r="K39" s="62"/>
      <c r="L39" s="62"/>
    </row>
    <row r="40" spans="1:12" x14ac:dyDescent="0.2">
      <c r="A40" s="63"/>
      <c r="B40" s="64"/>
      <c r="C40" s="62"/>
      <c r="D40" s="61"/>
      <c r="E40" s="62"/>
      <c r="F40" s="62"/>
      <c r="G40" s="61"/>
      <c r="H40" s="62"/>
      <c r="I40" s="62"/>
      <c r="J40" s="62"/>
      <c r="K40" s="62"/>
      <c r="L40" s="62"/>
    </row>
    <row r="41" spans="1:12" x14ac:dyDescent="0.2">
      <c r="A41" s="63"/>
      <c r="B41" s="64"/>
      <c r="C41" s="62"/>
      <c r="D41" s="61"/>
      <c r="E41" s="62"/>
      <c r="F41" s="62"/>
      <c r="G41" s="61"/>
      <c r="H41" s="62"/>
      <c r="I41" s="62"/>
      <c r="J41" s="62"/>
      <c r="K41" s="62"/>
      <c r="L41" s="62"/>
    </row>
    <row r="42" spans="1:12" x14ac:dyDescent="0.2">
      <c r="A42" s="63"/>
      <c r="B42" s="64"/>
      <c r="C42" s="62"/>
      <c r="D42" s="61"/>
      <c r="E42" s="62"/>
      <c r="F42" s="62"/>
      <c r="G42" s="61"/>
      <c r="H42" s="62"/>
      <c r="I42" s="62"/>
      <c r="J42" s="62"/>
      <c r="K42" s="62"/>
      <c r="L42" s="62"/>
    </row>
    <row r="43" spans="1:12" x14ac:dyDescent="0.2">
      <c r="A43" s="63"/>
      <c r="B43" s="64"/>
      <c r="C43" s="62"/>
      <c r="D43" s="61"/>
      <c r="E43" s="62"/>
      <c r="F43" s="62"/>
      <c r="G43" s="61"/>
      <c r="H43" s="62"/>
      <c r="I43" s="62"/>
      <c r="J43" s="62"/>
      <c r="K43" s="62"/>
      <c r="L43" s="62"/>
    </row>
    <row r="44" spans="1:12" x14ac:dyDescent="0.2">
      <c r="A44" s="63"/>
      <c r="B44" s="64"/>
      <c r="C44" s="62"/>
      <c r="D44" s="61"/>
      <c r="E44" s="62"/>
      <c r="F44" s="62"/>
      <c r="G44" s="61"/>
      <c r="H44" s="62"/>
      <c r="I44" s="62"/>
      <c r="J44" s="62"/>
      <c r="K44" s="62"/>
      <c r="L44" s="62"/>
    </row>
    <row r="45" spans="1:12" x14ac:dyDescent="0.2">
      <c r="A45" s="63"/>
      <c r="B45" s="64"/>
      <c r="C45" s="62"/>
      <c r="D45" s="61"/>
      <c r="E45" s="62"/>
      <c r="F45" s="62"/>
      <c r="G45" s="61"/>
      <c r="H45" s="62"/>
      <c r="I45" s="62"/>
      <c r="J45" s="62"/>
      <c r="K45" s="62"/>
      <c r="L45" s="62"/>
    </row>
    <row r="46" spans="1:12" x14ac:dyDescent="0.2">
      <c r="A46" s="63"/>
      <c r="B46" s="64"/>
      <c r="C46" s="62"/>
      <c r="D46" s="61"/>
      <c r="E46" s="62"/>
      <c r="F46" s="62"/>
      <c r="G46" s="61"/>
      <c r="H46" s="62"/>
      <c r="I46" s="62"/>
      <c r="J46" s="62"/>
      <c r="K46" s="62"/>
      <c r="L46" s="62"/>
    </row>
    <row r="47" spans="1:12" x14ac:dyDescent="0.2">
      <c r="A47" s="63"/>
      <c r="B47" s="64"/>
      <c r="C47" s="63"/>
      <c r="D47" s="64"/>
      <c r="E47" s="63"/>
      <c r="F47" s="63"/>
      <c r="G47" s="64"/>
      <c r="H47" s="63"/>
      <c r="I47" s="63"/>
      <c r="J47" s="63"/>
      <c r="K47" s="63"/>
      <c r="L47" s="63"/>
    </row>
  </sheetData>
  <mergeCells count="2">
    <mergeCell ref="A1:L1"/>
    <mergeCell ref="A2:J2"/>
  </mergeCells>
  <pageMargins left="0.7" right="0.7" top="0.75" bottom="0.75" header="0.3" footer="0.3"/>
  <pageSetup paperSize="9" scale="73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workbookViewId="0">
      <selection activeCell="C21" sqref="C21"/>
    </sheetView>
  </sheetViews>
  <sheetFormatPr defaultRowHeight="14.25" x14ac:dyDescent="0.2"/>
  <cols>
    <col min="1" max="1" width="9.7109375" style="51" customWidth="1"/>
    <col min="2" max="2" width="14.28515625" style="57" customWidth="1"/>
    <col min="3" max="3" width="12.5703125" style="51" customWidth="1"/>
    <col min="4" max="4" width="11.7109375" style="57" customWidth="1"/>
    <col min="5" max="5" width="12.7109375" style="51" customWidth="1"/>
    <col min="6" max="6" width="9.42578125" style="51" customWidth="1"/>
    <col min="7" max="7" width="13.85546875" style="57" bestFit="1" customWidth="1"/>
    <col min="8" max="8" width="14.42578125" style="51" customWidth="1"/>
    <col min="9" max="9" width="8.28515625" style="51" bestFit="1" customWidth="1"/>
    <col min="10" max="10" width="7" style="51" bestFit="1" customWidth="1"/>
    <col min="11" max="11" width="7.5703125" style="51" customWidth="1"/>
    <col min="12" max="12" width="11.42578125" style="51" customWidth="1"/>
    <col min="13" max="16384" width="9.140625" style="51"/>
  </cols>
  <sheetData>
    <row r="1" spans="1:31" s="40" customFormat="1" ht="23.25" x14ac:dyDescent="0.35">
      <c r="A1" s="72" t="s">
        <v>381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39"/>
    </row>
    <row r="2" spans="1:31" s="42" customFormat="1" ht="20.25" x14ac:dyDescent="0.3">
      <c r="A2" s="74" t="s">
        <v>358</v>
      </c>
      <c r="B2" s="74"/>
      <c r="C2" s="74"/>
      <c r="D2" s="74"/>
      <c r="E2" s="74"/>
      <c r="F2" s="74"/>
      <c r="G2" s="74"/>
      <c r="H2" s="74"/>
      <c r="I2" s="74"/>
      <c r="J2" s="74"/>
      <c r="K2" s="41"/>
      <c r="L2" s="41"/>
    </row>
    <row r="3" spans="1:31" s="43" customFormat="1" ht="22.5" customHeight="1" x14ac:dyDescent="0.3">
      <c r="D3" s="41" t="s">
        <v>359</v>
      </c>
    </row>
    <row r="4" spans="1:31" s="45" customFormat="1" x14ac:dyDescent="0.2">
      <c r="A4" s="44"/>
      <c r="M4" s="46"/>
      <c r="N4" s="46"/>
    </row>
    <row r="5" spans="1:31" x14ac:dyDescent="0.2">
      <c r="A5" s="47"/>
      <c r="B5" s="47" t="s">
        <v>18</v>
      </c>
      <c r="C5" s="47" t="s">
        <v>26</v>
      </c>
      <c r="D5" s="47" t="s">
        <v>360</v>
      </c>
      <c r="E5" s="47" t="s">
        <v>361</v>
      </c>
      <c r="F5" s="47" t="s">
        <v>362</v>
      </c>
      <c r="G5" s="47" t="s">
        <v>363</v>
      </c>
      <c r="H5" s="48"/>
      <c r="I5" s="49"/>
      <c r="J5" s="50"/>
      <c r="K5" s="50"/>
      <c r="L5" s="50"/>
      <c r="M5" s="50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s="54" customFormat="1" x14ac:dyDescent="0.2">
      <c r="A6" s="52" t="s">
        <v>364</v>
      </c>
      <c r="B6" s="53">
        <f>'- &lt; ELENCO - INS con DOC - Ord '!I135+'- &lt; ELENCO - INS con DOC - Ord '!I136+'- &lt; ELENCO - INS con DOC - Ord '!J137+'- &lt; ELENCO - INS con DOC - Ord '!J138+'- &lt; ELENCO - INS con DOC - Ord '!I141+'- &lt; ELENCO - INS con DOC - Ord '!I142+'- &lt; ELENCO - INS con DOC - Ord '!I145+'- &lt; ELENCO - INS con DOC - Ord '!I150</f>
        <v>48</v>
      </c>
      <c r="C6" s="47">
        <f>'- &lt; ELENCO - INS con DOC - Ord '!I134+'- &lt; ELENCO - INS con DOC - Ord '!I140+'- &lt; ELENCO - INS con DOC - Ord '!I144+'- &lt; ELENCO - INS con DOC - Ord '!J147+'- &lt; ELENCO - INS con DOC - Ord '!J148</f>
        <v>30</v>
      </c>
      <c r="D6" s="52">
        <f>'- &lt; ELENCO - INS con DOC - Ord '!I146+'- &lt; ELENCO - INS con DOC - Ord '!I149+'- &lt; ELENCO - INS con DOC - Ord '!I151</f>
        <v>18</v>
      </c>
      <c r="E6" s="52">
        <f>'- &lt; ELENCO - INS con DOC - Ord '!I139+'- &lt; ELENCO - INS con DOC - Ord '!I143</f>
        <v>15</v>
      </c>
      <c r="F6" s="47">
        <v>0</v>
      </c>
      <c r="G6" s="47">
        <f t="shared" ref="G6:G11" si="0">SUM(B6:F6)</f>
        <v>111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x14ac:dyDescent="0.2">
      <c r="A7" s="52" t="s">
        <v>365</v>
      </c>
      <c r="B7" s="55">
        <f>'- &lt; ELENCO - INS con DOC - Ord '!I136+'- &lt; ELENCO - INS con DOC - Ord '!J137+'- &lt; ELENCO - INS con DOC - Ord '!J138+'- &lt; ELENCO - INS con DOC - Ord '!I141+'- &lt; ELENCO - INS con DOC - Ord '!I150</f>
        <v>33</v>
      </c>
      <c r="C7" s="47">
        <f>'- &lt; ELENCO - INS con DOC - Ord '!I134+'- &lt; ELENCO - INS con DOC - Ord '!I140+'- &lt; ELENCO - INS con DOC - Ord '!J147+'- &lt; ELENCO - INS con DOC - Ord '!J148</f>
        <v>24</v>
      </c>
      <c r="D7" s="52">
        <v>0</v>
      </c>
      <c r="E7" s="47">
        <v>0</v>
      </c>
      <c r="F7" s="52">
        <v>0</v>
      </c>
      <c r="G7" s="52">
        <f t="shared" si="0"/>
        <v>57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s="54" customFormat="1" x14ac:dyDescent="0.2">
      <c r="A8" s="52" t="s">
        <v>366</v>
      </c>
      <c r="B8" s="53">
        <v>3</v>
      </c>
      <c r="C8" s="53">
        <v>0</v>
      </c>
      <c r="D8" s="53">
        <v>0</v>
      </c>
      <c r="E8" s="47">
        <v>0</v>
      </c>
      <c r="F8" s="52">
        <v>0</v>
      </c>
      <c r="G8" s="56">
        <f t="shared" si="0"/>
        <v>3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x14ac:dyDescent="0.2">
      <c r="A9" s="52" t="s">
        <v>367</v>
      </c>
      <c r="B9" s="53">
        <f>'- &lt; ELENCO - INS con DOC - Ord '!I135+'- &lt; ELENCO - INS con DOC - Ord '!I142</f>
        <v>12</v>
      </c>
      <c r="C9" s="53">
        <f>'- &lt; ELENCO - INS con DOC - Ord '!I144</f>
        <v>6</v>
      </c>
      <c r="D9" s="53">
        <v>18</v>
      </c>
      <c r="E9" s="47">
        <v>0</v>
      </c>
      <c r="F9" s="52">
        <v>0</v>
      </c>
      <c r="G9" s="56">
        <f t="shared" si="0"/>
        <v>36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x14ac:dyDescent="0.2">
      <c r="A10" s="52" t="s">
        <v>368</v>
      </c>
      <c r="B10" s="53">
        <v>0</v>
      </c>
      <c r="C10" s="47">
        <v>0</v>
      </c>
      <c r="D10" s="52">
        <v>0</v>
      </c>
      <c r="E10" s="47">
        <v>0</v>
      </c>
      <c r="F10" s="52">
        <v>0</v>
      </c>
      <c r="G10" s="52">
        <f t="shared" si="0"/>
        <v>0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x14ac:dyDescent="0.2">
      <c r="A11" s="52" t="s">
        <v>369</v>
      </c>
      <c r="B11" s="53">
        <v>3</v>
      </c>
      <c r="C11" s="47">
        <v>0</v>
      </c>
      <c r="D11" s="52">
        <v>0</v>
      </c>
      <c r="E11" s="47">
        <v>0</v>
      </c>
      <c r="F11" s="52">
        <v>0</v>
      </c>
      <c r="G11" s="52">
        <f t="shared" si="0"/>
        <v>3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</row>
    <row r="12" spans="1:31" x14ac:dyDescent="0.2"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s="54" customFormat="1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ht="20.25" x14ac:dyDescent="0.3">
      <c r="A14" s="46"/>
      <c r="B14" s="46"/>
      <c r="C14" s="46"/>
      <c r="D14" s="41" t="s">
        <v>370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x14ac:dyDescent="0.2">
      <c r="A16" s="47"/>
      <c r="B16" s="47" t="s">
        <v>18</v>
      </c>
      <c r="C16" s="47" t="s">
        <v>26</v>
      </c>
      <c r="D16" s="47" t="s">
        <v>360</v>
      </c>
      <c r="E16" s="47" t="s">
        <v>361</v>
      </c>
      <c r="F16" s="47" t="s">
        <v>362</v>
      </c>
      <c r="G16" s="47" t="s">
        <v>363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x14ac:dyDescent="0.2">
      <c r="A17" s="52" t="s">
        <v>364</v>
      </c>
      <c r="B17" s="53">
        <f>'- &lt; ELENCO - INS con DOC - Ord '!I153+'- &lt; ELENCO - INS con DOC - Ord '!I154+'- &lt; ELENCO - INS con DOC - Ord '!I160+'- &lt; ELENCO - INS con DOC - Ord '!J163</f>
        <v>24</v>
      </c>
      <c r="C17" s="47">
        <f>'- &lt; ELENCO - INS con DOC - Ord '!I152+'- &lt; ELENCO - INS con DOC - Ord '!I155+'- &lt; ELENCO - INS con DOC - Ord '!J156+'- &lt; ELENCO - INS con DOC - Ord '!J157+'- &lt; ELENCO - INS con DOC - Ord '!I161+'- &lt; ELENCO - INS con DOC - Ord '!J164</f>
        <v>36</v>
      </c>
      <c r="D17" s="52">
        <f>'- &lt; ELENCO - INS con DOC - Ord '!J158+'- &lt; ELENCO - INS con DOC - Ord '!J159</f>
        <v>12</v>
      </c>
      <c r="E17" s="52">
        <v>0</v>
      </c>
      <c r="F17" s="47">
        <v>0</v>
      </c>
      <c r="G17" s="47">
        <f t="shared" ref="G17:G22" si="1">SUM(B17:F17)</f>
        <v>72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x14ac:dyDescent="0.2">
      <c r="A18" s="52" t="s">
        <v>365</v>
      </c>
      <c r="B18" s="55">
        <f>'- &lt; ELENCO - INS con DOC - Ord '!J163+'- &lt; ELENCO - INS con DOC - Ord '!I160+'- &lt; ELENCO - INS con DOC - Ord '!I153</f>
        <v>18</v>
      </c>
      <c r="C18" s="47">
        <f>'- &lt; ELENCO - INS con DOC - Ord '!I152+'- &lt; ELENCO - INS con DOC - Ord '!I155+'- &lt; ELENCO - INS con DOC - Ord '!J156+'- &lt; ELENCO - INS con DOC - Ord '!J157+'- &lt; ELENCO - INS con DOC - Ord '!I161</f>
        <v>30</v>
      </c>
      <c r="D18" s="52">
        <f>'- &lt; ELENCO - INS con DOC - Ord '!J158</f>
        <v>6</v>
      </c>
      <c r="E18" s="47">
        <v>0</v>
      </c>
      <c r="F18" s="52">
        <v>0</v>
      </c>
      <c r="G18" s="52">
        <f t="shared" si="1"/>
        <v>54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x14ac:dyDescent="0.2">
      <c r="A19" s="52" t="s">
        <v>366</v>
      </c>
      <c r="B19" s="53">
        <f>'- &lt; ELENCO - INS con DOC - Ord '!I154</f>
        <v>6</v>
      </c>
      <c r="C19" s="53">
        <v>0</v>
      </c>
      <c r="D19" s="53">
        <v>0</v>
      </c>
      <c r="E19" s="47">
        <v>0</v>
      </c>
      <c r="F19" s="52">
        <v>0</v>
      </c>
      <c r="G19" s="56">
        <f t="shared" si="1"/>
        <v>6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x14ac:dyDescent="0.2">
      <c r="A20" s="52" t="s">
        <v>367</v>
      </c>
      <c r="B20" s="53">
        <v>0</v>
      </c>
      <c r="C20" s="53">
        <f>'- &lt; ELENCO - INS con DOC - Ord '!J164</f>
        <v>6</v>
      </c>
      <c r="D20" s="53">
        <f>'- &lt; ELENCO - INS con DOC - Ord '!J159</f>
        <v>6</v>
      </c>
      <c r="E20" s="47">
        <v>0</v>
      </c>
      <c r="F20" s="52">
        <v>0</v>
      </c>
      <c r="G20" s="56">
        <f t="shared" si="1"/>
        <v>12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x14ac:dyDescent="0.2">
      <c r="A21" s="52" t="s">
        <v>368</v>
      </c>
      <c r="B21" s="53">
        <v>0</v>
      </c>
      <c r="C21" s="47">
        <f>'- &lt; ELENCO - INS con DOC - Ord '!I162</f>
        <v>6</v>
      </c>
      <c r="D21" s="52">
        <v>0</v>
      </c>
      <c r="E21" s="47">
        <v>0</v>
      </c>
      <c r="F21" s="52">
        <v>0</v>
      </c>
      <c r="G21" s="52">
        <f t="shared" si="1"/>
        <v>6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1:31" x14ac:dyDescent="0.2">
      <c r="A22" s="52" t="s">
        <v>369</v>
      </c>
      <c r="B22" s="53">
        <v>0</v>
      </c>
      <c r="C22" s="47">
        <v>0</v>
      </c>
      <c r="D22" s="52">
        <v>0</v>
      </c>
      <c r="E22" s="47">
        <v>0</v>
      </c>
      <c r="F22" s="52">
        <v>0</v>
      </c>
      <c r="G22" s="52">
        <f t="shared" si="1"/>
        <v>0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31" x14ac:dyDescent="0.2">
      <c r="H24" s="46"/>
      <c r="I24" s="46"/>
      <c r="J24" s="46"/>
      <c r="K24" s="46"/>
      <c r="L24" s="46"/>
      <c r="M24" s="46"/>
      <c r="N24" s="46"/>
      <c r="O24" s="46"/>
      <c r="P24" s="46"/>
    </row>
    <row r="25" spans="1:31" ht="20.25" x14ac:dyDescent="0.3">
      <c r="A25" s="46"/>
      <c r="B25" s="46"/>
      <c r="C25" s="46"/>
      <c r="D25" s="58" t="s">
        <v>364</v>
      </c>
      <c r="E25" s="46"/>
      <c r="F25" s="46"/>
      <c r="G25" s="46"/>
      <c r="H25" s="59"/>
      <c r="I25" s="60"/>
      <c r="J25" s="60"/>
      <c r="K25" s="60"/>
      <c r="L25" s="60"/>
      <c r="M25" s="60"/>
    </row>
    <row r="26" spans="1:31" x14ac:dyDescent="0.2">
      <c r="A26" s="46"/>
      <c r="B26" s="46"/>
      <c r="C26" s="46"/>
      <c r="D26" s="46"/>
      <c r="E26" s="46"/>
      <c r="F26" s="46"/>
      <c r="G26" s="46"/>
      <c r="H26" s="61"/>
      <c r="I26" s="62"/>
      <c r="J26" s="62"/>
      <c r="K26" s="62"/>
      <c r="L26" s="62"/>
      <c r="M26" s="62"/>
    </row>
    <row r="27" spans="1:31" x14ac:dyDescent="0.2">
      <c r="A27" s="47"/>
      <c r="B27" s="47" t="s">
        <v>18</v>
      </c>
      <c r="C27" s="47" t="s">
        <v>26</v>
      </c>
      <c r="D27" s="47" t="s">
        <v>360</v>
      </c>
      <c r="E27" s="47" t="s">
        <v>361</v>
      </c>
      <c r="F27" s="47" t="s">
        <v>362</v>
      </c>
      <c r="G27" s="47" t="s">
        <v>363</v>
      </c>
      <c r="H27" s="61"/>
      <c r="I27" s="62"/>
      <c r="J27" s="62"/>
      <c r="K27" s="62"/>
      <c r="L27" s="62"/>
      <c r="M27" s="62"/>
    </row>
    <row r="28" spans="1:31" x14ac:dyDescent="0.2">
      <c r="A28" s="52" t="s">
        <v>364</v>
      </c>
      <c r="B28" s="53">
        <f t="shared" ref="B28:F33" si="2">B6+B17</f>
        <v>72</v>
      </c>
      <c r="C28" s="47">
        <f t="shared" si="2"/>
        <v>66</v>
      </c>
      <c r="D28" s="52">
        <f t="shared" si="2"/>
        <v>30</v>
      </c>
      <c r="E28" s="52">
        <f t="shared" si="2"/>
        <v>15</v>
      </c>
      <c r="F28" s="47">
        <f t="shared" si="2"/>
        <v>0</v>
      </c>
      <c r="G28" s="47">
        <f t="shared" ref="G28:G33" si="3">SUM(B28:F28)</f>
        <v>183</v>
      </c>
      <c r="H28" s="61"/>
      <c r="I28" s="62"/>
      <c r="J28" s="62"/>
      <c r="K28" s="62"/>
      <c r="L28" s="62"/>
      <c r="M28" s="62"/>
    </row>
    <row r="29" spans="1:31" x14ac:dyDescent="0.2">
      <c r="A29" s="52" t="s">
        <v>365</v>
      </c>
      <c r="B29" s="53">
        <f t="shared" si="2"/>
        <v>51</v>
      </c>
      <c r="C29" s="47">
        <f t="shared" si="2"/>
        <v>54</v>
      </c>
      <c r="D29" s="52">
        <f t="shared" si="2"/>
        <v>6</v>
      </c>
      <c r="E29" s="52">
        <f t="shared" si="2"/>
        <v>0</v>
      </c>
      <c r="F29" s="47">
        <f t="shared" si="2"/>
        <v>0</v>
      </c>
      <c r="G29" s="52">
        <f t="shared" si="3"/>
        <v>111</v>
      </c>
      <c r="H29" s="61"/>
      <c r="I29" s="62"/>
      <c r="J29" s="62"/>
      <c r="K29" s="62"/>
      <c r="L29" s="62"/>
      <c r="M29" s="62"/>
    </row>
    <row r="30" spans="1:31" x14ac:dyDescent="0.2">
      <c r="A30" s="52" t="s">
        <v>366</v>
      </c>
      <c r="B30" s="53">
        <f t="shared" si="2"/>
        <v>9</v>
      </c>
      <c r="C30" s="47">
        <f t="shared" si="2"/>
        <v>0</v>
      </c>
      <c r="D30" s="52">
        <f t="shared" si="2"/>
        <v>0</v>
      </c>
      <c r="E30" s="52">
        <f t="shared" si="2"/>
        <v>0</v>
      </c>
      <c r="F30" s="47">
        <f t="shared" si="2"/>
        <v>0</v>
      </c>
      <c r="G30" s="56">
        <f t="shared" si="3"/>
        <v>9</v>
      </c>
      <c r="H30" s="61"/>
      <c r="I30" s="62"/>
      <c r="J30" s="62"/>
      <c r="K30" s="62"/>
      <c r="L30" s="62"/>
      <c r="M30" s="62"/>
    </row>
    <row r="31" spans="1:31" x14ac:dyDescent="0.2">
      <c r="A31" s="52" t="s">
        <v>367</v>
      </c>
      <c r="B31" s="53">
        <f t="shared" si="2"/>
        <v>12</v>
      </c>
      <c r="C31" s="47">
        <f t="shared" si="2"/>
        <v>12</v>
      </c>
      <c r="D31" s="52">
        <f t="shared" si="2"/>
        <v>24</v>
      </c>
      <c r="E31" s="52">
        <f t="shared" si="2"/>
        <v>0</v>
      </c>
      <c r="F31" s="47">
        <f t="shared" si="2"/>
        <v>0</v>
      </c>
      <c r="G31" s="56">
        <f t="shared" si="3"/>
        <v>48</v>
      </c>
      <c r="H31" s="61"/>
      <c r="I31" s="62"/>
      <c r="J31" s="62"/>
      <c r="K31" s="62"/>
      <c r="L31" s="62"/>
      <c r="M31" s="62"/>
    </row>
    <row r="32" spans="1:31" x14ac:dyDescent="0.2">
      <c r="A32" s="52" t="s">
        <v>368</v>
      </c>
      <c r="B32" s="53">
        <f t="shared" si="2"/>
        <v>0</v>
      </c>
      <c r="C32" s="47">
        <f t="shared" si="2"/>
        <v>6</v>
      </c>
      <c r="D32" s="52">
        <f t="shared" si="2"/>
        <v>0</v>
      </c>
      <c r="E32" s="52">
        <f t="shared" si="2"/>
        <v>0</v>
      </c>
      <c r="F32" s="47">
        <f t="shared" si="2"/>
        <v>0</v>
      </c>
      <c r="G32" s="52">
        <f t="shared" si="3"/>
        <v>6</v>
      </c>
      <c r="H32" s="62"/>
      <c r="I32" s="62"/>
      <c r="J32" s="62"/>
      <c r="K32" s="62"/>
      <c r="L32" s="62"/>
    </row>
    <row r="33" spans="1:12" x14ac:dyDescent="0.2">
      <c r="A33" s="52" t="s">
        <v>369</v>
      </c>
      <c r="B33" s="53">
        <f t="shared" si="2"/>
        <v>3</v>
      </c>
      <c r="C33" s="47">
        <f t="shared" si="2"/>
        <v>0</v>
      </c>
      <c r="D33" s="52">
        <f t="shared" si="2"/>
        <v>0</v>
      </c>
      <c r="E33" s="52">
        <f t="shared" si="2"/>
        <v>0</v>
      </c>
      <c r="F33" s="47">
        <f t="shared" si="2"/>
        <v>0</v>
      </c>
      <c r="G33" s="52">
        <f t="shared" si="3"/>
        <v>3</v>
      </c>
      <c r="H33" s="62"/>
      <c r="I33" s="62"/>
      <c r="J33" s="62"/>
      <c r="K33" s="62"/>
      <c r="L33" s="62"/>
    </row>
    <row r="34" spans="1:12" x14ac:dyDescent="0.2">
      <c r="A34" s="63"/>
      <c r="B34" s="64"/>
      <c r="C34" s="62"/>
      <c r="D34" s="61"/>
      <c r="E34" s="62"/>
      <c r="F34" s="62"/>
      <c r="G34" s="61"/>
      <c r="H34" s="62"/>
      <c r="I34" s="62"/>
      <c r="J34" s="62"/>
      <c r="K34" s="62"/>
      <c r="L34" s="62"/>
    </row>
    <row r="35" spans="1:12" x14ac:dyDescent="0.2">
      <c r="A35" s="63"/>
      <c r="B35" s="64"/>
      <c r="C35" s="62"/>
      <c r="D35" s="61"/>
      <c r="E35" s="62"/>
      <c r="F35" s="62"/>
      <c r="G35" s="61"/>
      <c r="H35" s="62"/>
      <c r="I35" s="62"/>
      <c r="J35" s="62"/>
      <c r="K35" s="62"/>
      <c r="L35" s="62"/>
    </row>
    <row r="36" spans="1:12" x14ac:dyDescent="0.2">
      <c r="A36" s="52"/>
      <c r="B36" s="52" t="s">
        <v>18</v>
      </c>
      <c r="C36" s="52" t="s">
        <v>26</v>
      </c>
      <c r="D36" s="52" t="s">
        <v>360</v>
      </c>
      <c r="E36" s="52"/>
      <c r="F36" s="52"/>
      <c r="G36" s="52" t="s">
        <v>372</v>
      </c>
      <c r="H36" s="52" t="s">
        <v>373</v>
      </c>
      <c r="I36" s="62"/>
      <c r="J36" s="62"/>
      <c r="K36" s="62"/>
      <c r="L36" s="62"/>
    </row>
    <row r="37" spans="1:12" x14ac:dyDescent="0.2">
      <c r="A37" s="52" t="s">
        <v>374</v>
      </c>
      <c r="B37" s="52">
        <f>B28-B31</f>
        <v>60</v>
      </c>
      <c r="C37" s="52">
        <f>C28-C31</f>
        <v>54</v>
      </c>
      <c r="D37" s="52">
        <f>D28-D31</f>
        <v>6</v>
      </c>
      <c r="E37" s="52"/>
      <c r="F37" s="52"/>
      <c r="G37" s="52">
        <f>SUM(B37:D37)</f>
        <v>120</v>
      </c>
      <c r="H37" s="65">
        <f>G37/G28</f>
        <v>0.65573770491803274</v>
      </c>
      <c r="I37" s="62"/>
      <c r="J37" s="62"/>
      <c r="K37" s="62"/>
      <c r="L37" s="62"/>
    </row>
    <row r="38" spans="1:12" x14ac:dyDescent="0.2">
      <c r="A38" s="66" t="s">
        <v>375</v>
      </c>
      <c r="B38" s="67"/>
      <c r="C38" s="67"/>
      <c r="D38" s="67"/>
      <c r="E38" s="67"/>
      <c r="F38" s="68"/>
      <c r="G38" s="52">
        <f>E28+F28+G31</f>
        <v>63</v>
      </c>
      <c r="H38" s="65">
        <f>G38/G28</f>
        <v>0.34426229508196721</v>
      </c>
      <c r="I38" s="62"/>
      <c r="J38" s="62"/>
      <c r="K38" s="62"/>
      <c r="L38" s="62"/>
    </row>
    <row r="39" spans="1:12" x14ac:dyDescent="0.2">
      <c r="A39" s="52" t="s">
        <v>376</v>
      </c>
      <c r="B39" s="69">
        <f>B37/G37</f>
        <v>0.5</v>
      </c>
      <c r="C39" s="69">
        <f>C37/G37</f>
        <v>0.45</v>
      </c>
      <c r="D39" s="69">
        <f>D37/G37</f>
        <v>0.05</v>
      </c>
      <c r="E39" s="69"/>
      <c r="F39" s="69"/>
      <c r="G39" s="69"/>
      <c r="H39" s="69"/>
      <c r="I39" s="62"/>
      <c r="J39" s="62"/>
      <c r="K39" s="62"/>
      <c r="L39" s="62"/>
    </row>
    <row r="40" spans="1:12" x14ac:dyDescent="0.2">
      <c r="A40" s="63"/>
      <c r="B40" s="64"/>
      <c r="C40" s="62"/>
      <c r="D40" s="61"/>
      <c r="E40" s="62"/>
      <c r="F40" s="62"/>
      <c r="G40" s="61"/>
      <c r="H40" s="62"/>
      <c r="I40" s="62"/>
      <c r="J40" s="62"/>
      <c r="K40" s="62"/>
      <c r="L40" s="62"/>
    </row>
    <row r="41" spans="1:12" x14ac:dyDescent="0.2">
      <c r="A41" s="63"/>
      <c r="B41" s="64"/>
      <c r="C41" s="62"/>
      <c r="D41" s="61"/>
      <c r="E41" s="62"/>
      <c r="F41" s="62"/>
      <c r="G41" s="61"/>
      <c r="H41" s="62"/>
      <c r="I41" s="62"/>
      <c r="J41" s="62"/>
      <c r="K41" s="62"/>
      <c r="L41" s="62"/>
    </row>
    <row r="42" spans="1:12" x14ac:dyDescent="0.2">
      <c r="A42" s="63"/>
      <c r="B42" s="64"/>
      <c r="C42" s="62"/>
      <c r="D42" s="61"/>
      <c r="E42" s="62"/>
      <c r="F42" s="62"/>
      <c r="G42" s="61"/>
      <c r="H42" s="62"/>
      <c r="I42" s="62"/>
      <c r="J42" s="62"/>
      <c r="K42" s="62"/>
      <c r="L42" s="62"/>
    </row>
    <row r="43" spans="1:12" x14ac:dyDescent="0.2">
      <c r="A43" s="63"/>
      <c r="B43" s="64"/>
      <c r="C43" s="62"/>
      <c r="D43" s="61"/>
      <c r="E43" s="62"/>
      <c r="F43" s="62"/>
      <c r="G43" s="61"/>
      <c r="H43" s="62"/>
      <c r="I43" s="62"/>
      <c r="J43" s="62"/>
      <c r="K43" s="62"/>
      <c r="L43" s="62"/>
    </row>
    <row r="44" spans="1:12" x14ac:dyDescent="0.2">
      <c r="A44" s="63"/>
      <c r="B44" s="64"/>
      <c r="C44" s="62"/>
      <c r="D44" s="61"/>
      <c r="E44" s="62"/>
      <c r="F44" s="62"/>
      <c r="G44" s="61"/>
      <c r="H44" s="62"/>
      <c r="I44" s="62"/>
      <c r="J44" s="62"/>
      <c r="K44" s="62"/>
      <c r="L44" s="62"/>
    </row>
    <row r="45" spans="1:12" x14ac:dyDescent="0.2">
      <c r="A45" s="63"/>
      <c r="B45" s="64"/>
      <c r="C45" s="62"/>
      <c r="D45" s="61"/>
      <c r="E45" s="62"/>
      <c r="F45" s="62"/>
      <c r="G45" s="61"/>
      <c r="H45" s="62"/>
      <c r="I45" s="62"/>
      <c r="J45" s="62"/>
      <c r="K45" s="62"/>
      <c r="L45" s="62"/>
    </row>
    <row r="46" spans="1:12" x14ac:dyDescent="0.2">
      <c r="A46" s="63"/>
      <c r="B46" s="64"/>
      <c r="C46" s="62"/>
      <c r="D46" s="61"/>
      <c r="E46" s="62"/>
      <c r="F46" s="62"/>
      <c r="G46" s="61"/>
      <c r="H46" s="62"/>
      <c r="I46" s="62"/>
      <c r="J46" s="62"/>
      <c r="K46" s="62"/>
      <c r="L46" s="62"/>
    </row>
    <row r="47" spans="1:12" x14ac:dyDescent="0.2">
      <c r="A47" s="63"/>
      <c r="B47" s="64"/>
      <c r="C47" s="63"/>
      <c r="D47" s="64"/>
      <c r="E47" s="63"/>
      <c r="F47" s="63"/>
      <c r="G47" s="64"/>
      <c r="H47" s="63"/>
      <c r="I47" s="63"/>
      <c r="J47" s="63"/>
      <c r="K47" s="63"/>
      <c r="L47" s="63"/>
    </row>
  </sheetData>
  <mergeCells count="2">
    <mergeCell ref="A1:L1"/>
    <mergeCell ref="A2:J2"/>
  </mergeCells>
  <pageMargins left="0.7" right="0.7" top="0.75" bottom="0.75" header="0.3" footer="0.3"/>
  <pageSetup paperSize="9" scale="73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47"/>
  <sheetViews>
    <sheetView workbookViewId="0">
      <selection activeCell="K19" sqref="K19"/>
    </sheetView>
  </sheetViews>
  <sheetFormatPr defaultRowHeight="14.25" x14ac:dyDescent="0.2"/>
  <cols>
    <col min="1" max="1" width="9.7109375" style="51" customWidth="1"/>
    <col min="2" max="2" width="14.28515625" style="57" customWidth="1"/>
    <col min="3" max="3" width="12.5703125" style="51" customWidth="1"/>
    <col min="4" max="4" width="11.7109375" style="57" customWidth="1"/>
    <col min="5" max="5" width="12.7109375" style="51" customWidth="1"/>
    <col min="6" max="6" width="9.42578125" style="51" customWidth="1"/>
    <col min="7" max="7" width="13.85546875" style="57" bestFit="1" customWidth="1"/>
    <col min="8" max="8" width="14.42578125" style="51" customWidth="1"/>
    <col min="9" max="9" width="8.28515625" style="51" bestFit="1" customWidth="1"/>
    <col min="10" max="10" width="7" style="51" bestFit="1" customWidth="1"/>
    <col min="11" max="11" width="7.5703125" style="51" customWidth="1"/>
    <col min="12" max="12" width="11.42578125" style="51" customWidth="1"/>
    <col min="13" max="16384" width="9.140625" style="51"/>
  </cols>
  <sheetData>
    <row r="1" spans="1:31" s="40" customFormat="1" ht="23.25" x14ac:dyDescent="0.35">
      <c r="A1" s="72" t="s">
        <v>382</v>
      </c>
      <c r="B1" s="73"/>
      <c r="C1" s="73"/>
      <c r="D1" s="73"/>
      <c r="E1" s="73"/>
      <c r="F1" s="73"/>
      <c r="G1" s="73"/>
      <c r="H1" s="73"/>
      <c r="I1" s="73"/>
      <c r="J1" s="73"/>
      <c r="K1" s="73"/>
      <c r="L1" s="73"/>
      <c r="M1" s="39"/>
    </row>
    <row r="2" spans="1:31" s="42" customFormat="1" ht="20.25" x14ac:dyDescent="0.3">
      <c r="A2" s="74" t="s">
        <v>358</v>
      </c>
      <c r="B2" s="74"/>
      <c r="C2" s="74"/>
      <c r="D2" s="74"/>
      <c r="E2" s="74"/>
      <c r="F2" s="74"/>
      <c r="G2" s="74"/>
      <c r="H2" s="74"/>
      <c r="I2" s="74"/>
      <c r="J2" s="74"/>
      <c r="K2" s="41"/>
      <c r="L2" s="41"/>
    </row>
    <row r="3" spans="1:31" s="43" customFormat="1" ht="22.5" customHeight="1" x14ac:dyDescent="0.3">
      <c r="D3" s="41" t="s">
        <v>359</v>
      </c>
    </row>
    <row r="4" spans="1:31" s="45" customFormat="1" x14ac:dyDescent="0.2">
      <c r="A4" s="44"/>
      <c r="M4" s="46"/>
      <c r="N4" s="46"/>
    </row>
    <row r="5" spans="1:31" x14ac:dyDescent="0.2">
      <c r="A5" s="47"/>
      <c r="B5" s="47" t="s">
        <v>18</v>
      </c>
      <c r="C5" s="47" t="s">
        <v>26</v>
      </c>
      <c r="D5" s="47" t="s">
        <v>360</v>
      </c>
      <c r="E5" s="47" t="s">
        <v>361</v>
      </c>
      <c r="F5" s="47" t="s">
        <v>362</v>
      </c>
      <c r="G5" s="47" t="s">
        <v>363</v>
      </c>
      <c r="H5" s="48"/>
      <c r="I5" s="49"/>
      <c r="J5" s="50"/>
      <c r="K5" s="50"/>
      <c r="L5" s="50"/>
      <c r="M5" s="50"/>
      <c r="N5" s="46"/>
      <c r="O5" s="46"/>
      <c r="P5" s="46"/>
      <c r="Q5" s="46"/>
      <c r="R5" s="46"/>
      <c r="S5" s="46"/>
      <c r="T5" s="46"/>
      <c r="U5" s="46"/>
      <c r="V5" s="46"/>
      <c r="W5" s="46"/>
      <c r="X5" s="46"/>
      <c r="Y5" s="46"/>
      <c r="Z5" s="46"/>
      <c r="AA5" s="46"/>
      <c r="AB5" s="46"/>
      <c r="AC5" s="46"/>
      <c r="AD5" s="46"/>
      <c r="AE5" s="46"/>
    </row>
    <row r="6" spans="1:31" s="54" customFormat="1" x14ac:dyDescent="0.2">
      <c r="A6" s="52" t="s">
        <v>364</v>
      </c>
      <c r="B6" s="53">
        <f>'- &lt; ELENCO - INS con DOC - Ord '!J166+'- &lt; ELENCO - INS con DOC - Ord '!I168+'- &lt; ELENCO - INS con DOC - Ord '!I169+'- &lt; ELENCO - INS con DOC - Ord '!I170+'- &lt; ELENCO - INS con DOC - Ord '!J173</f>
        <v>30</v>
      </c>
      <c r="C6" s="47">
        <f>'- &lt; ELENCO - INS con DOC - Ord '!J167+'- &lt; ELENCO - INS con DOC - Ord '!I174</f>
        <v>12</v>
      </c>
      <c r="D6" s="52">
        <f>'- &lt; ELENCO - INS con DOC - Ord '!J172+'- &lt; ELENCO - INS con DOC - Ord '!I175</f>
        <v>15</v>
      </c>
      <c r="E6" s="52">
        <f>'- &lt; ELENCO - INS con DOC - Ord '!I171</f>
        <v>3</v>
      </c>
      <c r="F6" s="47">
        <v>0</v>
      </c>
      <c r="G6" s="47">
        <f t="shared" ref="G6:G11" si="0">SUM(B6:F6)</f>
        <v>60</v>
      </c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</row>
    <row r="7" spans="1:31" x14ac:dyDescent="0.2">
      <c r="A7" s="52" t="s">
        <v>365</v>
      </c>
      <c r="B7" s="55">
        <f>'- &lt; ELENCO - INS con DOC - Ord '!J166+'- &lt; ELENCO - INS con DOC - Ord '!I168+'- &lt; ELENCO - INS con DOC - Ord '!I169+'- &lt; ELENCO - INS con DOC - Ord '!I170+'- &lt; ELENCO - INS con DOC - Ord '!J173</f>
        <v>30</v>
      </c>
      <c r="C7" s="47">
        <f>'- &lt; ELENCO - INS con DOC - Ord '!J167+'- &lt; ELENCO - INS con DOC - Ord '!I174</f>
        <v>12</v>
      </c>
      <c r="D7" s="52">
        <f>'- &lt; ELENCO - INS con DOC - Ord '!J172+'- &lt; ELENCO - INS con DOC - Ord '!I175</f>
        <v>15</v>
      </c>
      <c r="E7" s="47">
        <v>0</v>
      </c>
      <c r="F7" s="52">
        <v>0</v>
      </c>
      <c r="G7" s="52">
        <f t="shared" si="0"/>
        <v>57</v>
      </c>
      <c r="H7" s="46"/>
      <c r="I7" s="46"/>
      <c r="J7" s="46"/>
      <c r="K7" s="46"/>
      <c r="L7" s="46"/>
      <c r="M7" s="46"/>
      <c r="N7" s="46"/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46"/>
      <c r="AB7" s="46"/>
      <c r="AC7" s="46"/>
      <c r="AD7" s="46"/>
      <c r="AE7" s="46"/>
    </row>
    <row r="8" spans="1:31" s="54" customFormat="1" x14ac:dyDescent="0.2">
      <c r="A8" s="52" t="s">
        <v>366</v>
      </c>
      <c r="B8" s="53">
        <v>0</v>
      </c>
      <c r="C8" s="53">
        <v>0</v>
      </c>
      <c r="D8" s="53">
        <v>0</v>
      </c>
      <c r="E8" s="47">
        <v>0</v>
      </c>
      <c r="F8" s="52">
        <v>0</v>
      </c>
      <c r="G8" s="56">
        <f t="shared" si="0"/>
        <v>0</v>
      </c>
      <c r="H8" s="46"/>
      <c r="I8" s="46"/>
      <c r="J8" s="46"/>
      <c r="K8" s="46"/>
      <c r="L8" s="46"/>
      <c r="M8" s="46"/>
      <c r="N8" s="46"/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46"/>
      <c r="AB8" s="46"/>
      <c r="AC8" s="46"/>
      <c r="AD8" s="46"/>
      <c r="AE8" s="46"/>
    </row>
    <row r="9" spans="1:31" x14ac:dyDescent="0.2">
      <c r="A9" s="52" t="s">
        <v>367</v>
      </c>
      <c r="B9" s="53">
        <v>0</v>
      </c>
      <c r="C9" s="53">
        <v>0</v>
      </c>
      <c r="D9" s="53">
        <v>0</v>
      </c>
      <c r="E9" s="47">
        <v>0</v>
      </c>
      <c r="F9" s="52">
        <v>0</v>
      </c>
      <c r="G9" s="56">
        <f t="shared" si="0"/>
        <v>0</v>
      </c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  <c r="AD9" s="46"/>
      <c r="AE9" s="46"/>
    </row>
    <row r="10" spans="1:31" x14ac:dyDescent="0.2">
      <c r="A10" s="52" t="s">
        <v>368</v>
      </c>
      <c r="B10" s="53">
        <v>0</v>
      </c>
      <c r="C10" s="47">
        <v>0</v>
      </c>
      <c r="D10" s="52">
        <v>0</v>
      </c>
      <c r="E10" s="47">
        <v>0</v>
      </c>
      <c r="F10" s="52">
        <v>0</v>
      </c>
      <c r="G10" s="52">
        <f t="shared" si="0"/>
        <v>0</v>
      </c>
      <c r="H10" s="46"/>
      <c r="I10" s="46"/>
      <c r="J10" s="46"/>
      <c r="K10" s="46"/>
      <c r="L10" s="46"/>
      <c r="M10" s="46"/>
      <c r="N10" s="46"/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46"/>
      <c r="AB10" s="46"/>
      <c r="AC10" s="46"/>
      <c r="AD10" s="46"/>
      <c r="AE10" s="46"/>
    </row>
    <row r="11" spans="1:31" x14ac:dyDescent="0.2">
      <c r="A11" s="52" t="s">
        <v>369</v>
      </c>
      <c r="B11" s="53">
        <v>0</v>
      </c>
      <c r="C11" s="47">
        <v>0</v>
      </c>
      <c r="D11" s="52">
        <v>0</v>
      </c>
      <c r="E11" s="47">
        <v>0</v>
      </c>
      <c r="F11" s="52">
        <v>0</v>
      </c>
      <c r="G11" s="52">
        <f t="shared" si="0"/>
        <v>0</v>
      </c>
      <c r="H11" s="46"/>
      <c r="I11" s="46"/>
      <c r="J11" s="46"/>
      <c r="K11" s="46"/>
      <c r="L11" s="46"/>
      <c r="M11" s="46"/>
      <c r="N11" s="46"/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46"/>
      <c r="AB11" s="46"/>
      <c r="AC11" s="46"/>
      <c r="AD11" s="46"/>
      <c r="AE11" s="46"/>
    </row>
    <row r="12" spans="1:31" x14ac:dyDescent="0.2"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</row>
    <row r="13" spans="1:31" s="54" customFormat="1" x14ac:dyDescent="0.2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46"/>
      <c r="AB13" s="46"/>
      <c r="AC13" s="46"/>
      <c r="AD13" s="46"/>
      <c r="AE13" s="46"/>
    </row>
    <row r="14" spans="1:31" ht="20.25" x14ac:dyDescent="0.3">
      <c r="A14" s="46"/>
      <c r="B14" s="46"/>
      <c r="C14" s="46"/>
      <c r="D14" s="41" t="s">
        <v>370</v>
      </c>
      <c r="E14" s="46"/>
      <c r="F14" s="46"/>
      <c r="G14" s="46"/>
      <c r="H14" s="46"/>
      <c r="I14" s="46"/>
      <c r="J14" s="46"/>
      <c r="K14" s="46"/>
      <c r="L14" s="46"/>
      <c r="M14" s="46"/>
      <c r="N14" s="46"/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46"/>
      <c r="AB14" s="46"/>
      <c r="AC14" s="46"/>
      <c r="AD14" s="46"/>
      <c r="AE14" s="46"/>
    </row>
    <row r="15" spans="1:31" x14ac:dyDescent="0.2">
      <c r="A15" s="46"/>
      <c r="B15" s="46"/>
      <c r="C15" s="46"/>
      <c r="D15" s="46"/>
      <c r="E15" s="46"/>
      <c r="F15" s="46"/>
      <c r="G15" s="46"/>
      <c r="H15" s="46"/>
      <c r="I15" s="46"/>
      <c r="J15" s="46"/>
      <c r="K15" s="46"/>
      <c r="L15" s="46"/>
      <c r="M15" s="46"/>
      <c r="N15" s="46"/>
      <c r="O15" s="46"/>
      <c r="P15" s="46"/>
      <c r="Q15" s="46"/>
      <c r="R15" s="46"/>
      <c r="S15" s="46"/>
      <c r="T15" s="46"/>
      <c r="U15" s="46"/>
      <c r="V15" s="46"/>
      <c r="W15" s="46"/>
      <c r="X15" s="46"/>
      <c r="Y15" s="46"/>
      <c r="Z15" s="46"/>
      <c r="AA15" s="46"/>
      <c r="AB15" s="46"/>
      <c r="AC15" s="46"/>
      <c r="AD15" s="46"/>
      <c r="AE15" s="46"/>
    </row>
    <row r="16" spans="1:31" x14ac:dyDescent="0.2">
      <c r="A16" s="47"/>
      <c r="B16" s="47" t="s">
        <v>18</v>
      </c>
      <c r="C16" s="47" t="s">
        <v>26</v>
      </c>
      <c r="D16" s="47" t="s">
        <v>360</v>
      </c>
      <c r="E16" s="47" t="s">
        <v>361</v>
      </c>
      <c r="F16" s="47" t="s">
        <v>362</v>
      </c>
      <c r="G16" s="47" t="s">
        <v>363</v>
      </c>
      <c r="H16" s="46"/>
      <c r="I16" s="46"/>
      <c r="J16" s="46"/>
      <c r="K16" s="46"/>
      <c r="L16" s="46"/>
      <c r="M16" s="46"/>
      <c r="N16" s="46"/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46"/>
      <c r="AB16" s="46"/>
      <c r="AC16" s="46"/>
      <c r="AD16" s="46"/>
      <c r="AE16" s="46"/>
    </row>
    <row r="17" spans="1:31" x14ac:dyDescent="0.2">
      <c r="A17" s="52" t="s">
        <v>364</v>
      </c>
      <c r="B17" s="53">
        <f>'- &lt; ELENCO - INS con DOC - Ord '!I176+'- &lt; ELENCO - INS con DOC - Ord '!I178</f>
        <v>12</v>
      </c>
      <c r="C17" s="47">
        <f>'- &lt; ELENCO - INS con DOC - Ord '!I174+'- &lt; ELENCO - INS con DOC - Ord '!J179</f>
        <v>12</v>
      </c>
      <c r="D17" s="52">
        <v>0</v>
      </c>
      <c r="E17" s="52">
        <f>'- &lt; ELENCO - INS con DOC - Ord '!J180</f>
        <v>6</v>
      </c>
      <c r="F17" s="47">
        <v>0</v>
      </c>
      <c r="G17" s="47">
        <f t="shared" ref="G17:G22" si="1">SUM(B17:F17)</f>
        <v>30</v>
      </c>
      <c r="H17" s="46"/>
      <c r="I17" s="46"/>
      <c r="J17" s="46"/>
      <c r="K17" s="46"/>
      <c r="L17" s="46"/>
      <c r="M17" s="46"/>
      <c r="N17" s="46"/>
      <c r="O17" s="46"/>
      <c r="P17" s="46"/>
      <c r="Q17" s="46"/>
      <c r="R17" s="46"/>
      <c r="S17" s="46"/>
      <c r="T17" s="46"/>
      <c r="U17" s="46"/>
      <c r="V17" s="46"/>
      <c r="W17" s="46"/>
      <c r="X17" s="46"/>
      <c r="Y17" s="46"/>
      <c r="Z17" s="46"/>
      <c r="AA17" s="46"/>
      <c r="AB17" s="46"/>
      <c r="AC17" s="46"/>
      <c r="AD17" s="46"/>
      <c r="AE17" s="46"/>
    </row>
    <row r="18" spans="1:31" x14ac:dyDescent="0.2">
      <c r="A18" s="52" t="s">
        <v>365</v>
      </c>
      <c r="B18" s="55">
        <f>'- &lt; ELENCO - INS con DOC - Ord '!I176</f>
        <v>6</v>
      </c>
      <c r="C18" s="47">
        <f>'- &lt; ELENCO - INS con DOC - Ord '!I174</f>
        <v>6</v>
      </c>
      <c r="D18" s="52">
        <v>0</v>
      </c>
      <c r="E18" s="47">
        <v>0</v>
      </c>
      <c r="F18" s="52">
        <v>0</v>
      </c>
      <c r="G18" s="52">
        <f t="shared" si="1"/>
        <v>12</v>
      </c>
      <c r="H18" s="46"/>
      <c r="I18" s="46"/>
      <c r="J18" s="46"/>
      <c r="K18" s="46"/>
      <c r="L18" s="46"/>
      <c r="M18" s="46"/>
      <c r="N18" s="46"/>
      <c r="O18" s="46"/>
      <c r="P18" s="46"/>
      <c r="Q18" s="46"/>
      <c r="R18" s="46"/>
      <c r="S18" s="46"/>
      <c r="T18" s="46"/>
      <c r="U18" s="46"/>
      <c r="V18" s="46"/>
      <c r="W18" s="46"/>
      <c r="X18" s="46"/>
      <c r="Y18" s="46"/>
      <c r="Z18" s="46"/>
      <c r="AA18" s="46"/>
      <c r="AB18" s="46"/>
      <c r="AC18" s="46"/>
      <c r="AD18" s="46"/>
      <c r="AE18" s="46"/>
    </row>
    <row r="19" spans="1:31" x14ac:dyDescent="0.2">
      <c r="A19" s="52" t="s">
        <v>366</v>
      </c>
      <c r="B19" s="53">
        <v>0</v>
      </c>
      <c r="C19" s="53">
        <v>0</v>
      </c>
      <c r="D19" s="53">
        <v>0</v>
      </c>
      <c r="E19" s="47">
        <v>0</v>
      </c>
      <c r="F19" s="52">
        <v>0</v>
      </c>
      <c r="G19" s="56">
        <f t="shared" si="1"/>
        <v>0</v>
      </c>
      <c r="H19" s="46"/>
      <c r="I19" s="46"/>
      <c r="J19" s="46"/>
      <c r="K19" s="46"/>
      <c r="L19" s="46"/>
      <c r="M19" s="46"/>
      <c r="N19" s="46"/>
      <c r="O19" s="46"/>
      <c r="P19" s="46"/>
      <c r="Q19" s="46"/>
      <c r="R19" s="46"/>
      <c r="S19" s="46"/>
      <c r="T19" s="46"/>
      <c r="U19" s="46"/>
      <c r="V19" s="46"/>
      <c r="W19" s="46"/>
      <c r="X19" s="46"/>
      <c r="Y19" s="46"/>
      <c r="Z19" s="46"/>
      <c r="AA19" s="46"/>
      <c r="AB19" s="46"/>
      <c r="AC19" s="46"/>
      <c r="AD19" s="46"/>
      <c r="AE19" s="46"/>
    </row>
    <row r="20" spans="1:31" x14ac:dyDescent="0.2">
      <c r="A20" s="52" t="s">
        <v>367</v>
      </c>
      <c r="B20" s="53">
        <f>'- &lt; ELENCO - INS con DOC - Ord '!I178</f>
        <v>6</v>
      </c>
      <c r="C20" s="53">
        <f>'- &lt; ELENCO - INS con DOC - Ord '!J179</f>
        <v>6</v>
      </c>
      <c r="D20" s="53">
        <v>0</v>
      </c>
      <c r="E20" s="47">
        <v>0</v>
      </c>
      <c r="F20" s="52">
        <v>0</v>
      </c>
      <c r="G20" s="56">
        <f t="shared" si="1"/>
        <v>12</v>
      </c>
      <c r="H20" s="46"/>
      <c r="I20" s="46"/>
      <c r="J20" s="46"/>
      <c r="K20" s="46"/>
      <c r="L20" s="46"/>
      <c r="M20" s="46"/>
      <c r="N20" s="46"/>
      <c r="O20" s="46"/>
      <c r="P20" s="46"/>
      <c r="Q20" s="46"/>
      <c r="R20" s="46"/>
      <c r="S20" s="46"/>
      <c r="T20" s="46"/>
      <c r="U20" s="46"/>
      <c r="V20" s="46"/>
      <c r="W20" s="46"/>
      <c r="X20" s="46"/>
      <c r="Y20" s="46"/>
      <c r="Z20" s="46"/>
      <c r="AA20" s="46"/>
      <c r="AB20" s="46"/>
      <c r="AC20" s="46"/>
      <c r="AD20" s="46"/>
      <c r="AE20" s="46"/>
    </row>
    <row r="21" spans="1:31" x14ac:dyDescent="0.2">
      <c r="A21" s="52" t="s">
        <v>368</v>
      </c>
      <c r="B21" s="53">
        <v>0</v>
      </c>
      <c r="C21" s="47">
        <v>0</v>
      </c>
      <c r="D21" s="52">
        <v>0</v>
      </c>
      <c r="E21" s="47">
        <v>0</v>
      </c>
      <c r="F21" s="52">
        <v>0</v>
      </c>
      <c r="G21" s="52">
        <f t="shared" si="1"/>
        <v>0</v>
      </c>
      <c r="H21" s="46"/>
      <c r="I21" s="46"/>
      <c r="J21" s="46"/>
      <c r="K21" s="46"/>
      <c r="L21" s="46"/>
      <c r="M21" s="46"/>
      <c r="N21" s="46"/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46"/>
      <c r="AB21" s="46"/>
      <c r="AC21" s="46"/>
      <c r="AD21" s="46"/>
      <c r="AE21" s="46"/>
    </row>
    <row r="22" spans="1:31" x14ac:dyDescent="0.2">
      <c r="A22" s="52" t="s">
        <v>369</v>
      </c>
      <c r="B22" s="53">
        <v>0</v>
      </c>
      <c r="C22" s="47">
        <v>0</v>
      </c>
      <c r="D22" s="52">
        <v>0</v>
      </c>
      <c r="E22" s="47">
        <v>0</v>
      </c>
      <c r="F22" s="52">
        <v>0</v>
      </c>
      <c r="G22" s="52">
        <f t="shared" si="1"/>
        <v>0</v>
      </c>
      <c r="H22" s="46"/>
      <c r="I22" s="46"/>
      <c r="J22" s="46"/>
      <c r="K22" s="46"/>
      <c r="L22" s="46"/>
      <c r="M22" s="46"/>
      <c r="N22" s="46"/>
      <c r="O22" s="46"/>
      <c r="P22" s="46"/>
      <c r="Q22" s="46"/>
      <c r="R22" s="46"/>
      <c r="S22" s="46"/>
      <c r="T22" s="46"/>
      <c r="U22" s="46"/>
      <c r="V22" s="46"/>
      <c r="W22" s="46"/>
      <c r="X22" s="46"/>
      <c r="Y22" s="46"/>
      <c r="Z22" s="46"/>
      <c r="AA22" s="46"/>
      <c r="AB22" s="46"/>
      <c r="AC22" s="46"/>
      <c r="AD22" s="46"/>
      <c r="AE22" s="46"/>
    </row>
    <row r="23" spans="1:31" x14ac:dyDescent="0.2">
      <c r="A23" s="46"/>
      <c r="B23" s="46"/>
      <c r="C23" s="46"/>
      <c r="D23" s="46"/>
      <c r="E23" s="46"/>
      <c r="F23" s="46"/>
      <c r="G23" s="46"/>
      <c r="H23" s="46"/>
      <c r="I23" s="46"/>
      <c r="J23" s="46"/>
      <c r="K23" s="46"/>
      <c r="L23" s="46"/>
      <c r="M23" s="46"/>
      <c r="N23" s="46"/>
      <c r="O23" s="46"/>
      <c r="P23" s="46"/>
    </row>
    <row r="24" spans="1:31" x14ac:dyDescent="0.2">
      <c r="H24" s="46"/>
      <c r="I24" s="46"/>
      <c r="J24" s="46"/>
      <c r="K24" s="46"/>
      <c r="L24" s="46"/>
      <c r="M24" s="46"/>
      <c r="N24" s="46"/>
      <c r="O24" s="46"/>
      <c r="P24" s="46"/>
    </row>
    <row r="25" spans="1:31" ht="20.25" x14ac:dyDescent="0.3">
      <c r="A25" s="46"/>
      <c r="B25" s="46"/>
      <c r="C25" s="46"/>
      <c r="D25" s="58" t="s">
        <v>364</v>
      </c>
      <c r="E25" s="46"/>
      <c r="F25" s="46"/>
      <c r="G25" s="46"/>
      <c r="H25" s="59"/>
      <c r="I25" s="60"/>
      <c r="J25" s="60"/>
      <c r="K25" s="60"/>
      <c r="L25" s="60"/>
      <c r="M25" s="60"/>
    </row>
    <row r="26" spans="1:31" x14ac:dyDescent="0.2">
      <c r="A26" s="46"/>
      <c r="B26" s="46"/>
      <c r="C26" s="46"/>
      <c r="D26" s="46"/>
      <c r="E26" s="46"/>
      <c r="F26" s="46"/>
      <c r="G26" s="46"/>
      <c r="H26" s="61"/>
      <c r="I26" s="62"/>
      <c r="J26" s="62"/>
      <c r="K26" s="62"/>
      <c r="L26" s="62"/>
      <c r="M26" s="62"/>
    </row>
    <row r="27" spans="1:31" x14ac:dyDescent="0.2">
      <c r="A27" s="47"/>
      <c r="B27" s="47" t="s">
        <v>18</v>
      </c>
      <c r="C27" s="47" t="s">
        <v>26</v>
      </c>
      <c r="D27" s="47" t="s">
        <v>360</v>
      </c>
      <c r="E27" s="47" t="s">
        <v>361</v>
      </c>
      <c r="F27" s="47" t="s">
        <v>362</v>
      </c>
      <c r="G27" s="47" t="s">
        <v>363</v>
      </c>
      <c r="H27" s="61"/>
      <c r="I27" s="62"/>
      <c r="J27" s="62"/>
      <c r="K27" s="62"/>
      <c r="L27" s="62"/>
      <c r="M27" s="62"/>
    </row>
    <row r="28" spans="1:31" x14ac:dyDescent="0.2">
      <c r="A28" s="52" t="s">
        <v>364</v>
      </c>
      <c r="B28" s="53">
        <f t="shared" ref="B28:F33" si="2">B6+B17</f>
        <v>42</v>
      </c>
      <c r="C28" s="47">
        <f t="shared" si="2"/>
        <v>24</v>
      </c>
      <c r="D28" s="52">
        <f t="shared" si="2"/>
        <v>15</v>
      </c>
      <c r="E28" s="52">
        <f t="shared" si="2"/>
        <v>9</v>
      </c>
      <c r="F28" s="47">
        <f t="shared" si="2"/>
        <v>0</v>
      </c>
      <c r="G28" s="47">
        <f t="shared" ref="G28:G33" si="3">SUM(B28:F28)</f>
        <v>90</v>
      </c>
      <c r="H28" s="61"/>
      <c r="I28" s="62"/>
      <c r="J28" s="62"/>
      <c r="K28" s="62"/>
      <c r="L28" s="62"/>
      <c r="M28" s="62"/>
    </row>
    <row r="29" spans="1:31" x14ac:dyDescent="0.2">
      <c r="A29" s="52" t="s">
        <v>365</v>
      </c>
      <c r="B29" s="53">
        <f t="shared" si="2"/>
        <v>36</v>
      </c>
      <c r="C29" s="47">
        <f t="shared" si="2"/>
        <v>18</v>
      </c>
      <c r="D29" s="52">
        <f t="shared" si="2"/>
        <v>15</v>
      </c>
      <c r="E29" s="52">
        <f t="shared" si="2"/>
        <v>0</v>
      </c>
      <c r="F29" s="47">
        <f t="shared" si="2"/>
        <v>0</v>
      </c>
      <c r="G29" s="52">
        <f t="shared" si="3"/>
        <v>69</v>
      </c>
      <c r="H29" s="61"/>
      <c r="I29" s="62"/>
      <c r="J29" s="62"/>
      <c r="K29" s="62"/>
      <c r="L29" s="62"/>
      <c r="M29" s="62"/>
    </row>
    <row r="30" spans="1:31" x14ac:dyDescent="0.2">
      <c r="A30" s="52" t="s">
        <v>366</v>
      </c>
      <c r="B30" s="53">
        <f t="shared" si="2"/>
        <v>0</v>
      </c>
      <c r="C30" s="47">
        <f t="shared" si="2"/>
        <v>0</v>
      </c>
      <c r="D30" s="52">
        <f t="shared" si="2"/>
        <v>0</v>
      </c>
      <c r="E30" s="52">
        <f t="shared" si="2"/>
        <v>0</v>
      </c>
      <c r="F30" s="47">
        <f t="shared" si="2"/>
        <v>0</v>
      </c>
      <c r="G30" s="56">
        <f t="shared" si="3"/>
        <v>0</v>
      </c>
      <c r="H30" s="61"/>
      <c r="I30" s="62"/>
      <c r="J30" s="62"/>
      <c r="K30" s="62"/>
      <c r="L30" s="62"/>
      <c r="M30" s="62"/>
    </row>
    <row r="31" spans="1:31" x14ac:dyDescent="0.2">
      <c r="A31" s="52" t="s">
        <v>367</v>
      </c>
      <c r="B31" s="53">
        <f t="shared" si="2"/>
        <v>6</v>
      </c>
      <c r="C31" s="47">
        <f t="shared" si="2"/>
        <v>6</v>
      </c>
      <c r="D31" s="52">
        <f t="shared" si="2"/>
        <v>0</v>
      </c>
      <c r="E31" s="52">
        <f t="shared" si="2"/>
        <v>0</v>
      </c>
      <c r="F31" s="47">
        <f t="shared" si="2"/>
        <v>0</v>
      </c>
      <c r="G31" s="56">
        <f t="shared" si="3"/>
        <v>12</v>
      </c>
      <c r="H31" s="61"/>
      <c r="I31" s="62"/>
      <c r="J31" s="62"/>
      <c r="K31" s="62"/>
      <c r="L31" s="62"/>
      <c r="M31" s="62"/>
    </row>
    <row r="32" spans="1:31" x14ac:dyDescent="0.2">
      <c r="A32" s="52" t="s">
        <v>368</v>
      </c>
      <c r="B32" s="53">
        <f t="shared" si="2"/>
        <v>0</v>
      </c>
      <c r="C32" s="47">
        <f t="shared" si="2"/>
        <v>0</v>
      </c>
      <c r="D32" s="52">
        <f t="shared" si="2"/>
        <v>0</v>
      </c>
      <c r="E32" s="52">
        <f t="shared" si="2"/>
        <v>0</v>
      </c>
      <c r="F32" s="47">
        <f t="shared" si="2"/>
        <v>0</v>
      </c>
      <c r="G32" s="52">
        <f t="shared" si="3"/>
        <v>0</v>
      </c>
      <c r="H32" s="62"/>
      <c r="I32" s="62"/>
      <c r="J32" s="62"/>
      <c r="K32" s="62"/>
      <c r="L32" s="62"/>
    </row>
    <row r="33" spans="1:12" x14ac:dyDescent="0.2">
      <c r="A33" s="52" t="s">
        <v>369</v>
      </c>
      <c r="B33" s="53">
        <f t="shared" si="2"/>
        <v>0</v>
      </c>
      <c r="C33" s="47">
        <f t="shared" si="2"/>
        <v>0</v>
      </c>
      <c r="D33" s="52">
        <f t="shared" si="2"/>
        <v>0</v>
      </c>
      <c r="E33" s="52">
        <f t="shared" si="2"/>
        <v>0</v>
      </c>
      <c r="F33" s="47">
        <f t="shared" si="2"/>
        <v>0</v>
      </c>
      <c r="G33" s="52">
        <f t="shared" si="3"/>
        <v>0</v>
      </c>
      <c r="H33" s="62"/>
      <c r="I33" s="62"/>
      <c r="J33" s="62"/>
      <c r="K33" s="62"/>
      <c r="L33" s="62"/>
    </row>
    <row r="34" spans="1:12" x14ac:dyDescent="0.2">
      <c r="A34" s="63"/>
      <c r="B34" s="64"/>
      <c r="C34" s="62"/>
      <c r="D34" s="61"/>
      <c r="E34" s="62"/>
      <c r="F34" s="62"/>
      <c r="G34" s="61"/>
      <c r="H34" s="62"/>
      <c r="I34" s="62"/>
      <c r="J34" s="62"/>
      <c r="K34" s="62"/>
      <c r="L34" s="62"/>
    </row>
    <row r="35" spans="1:12" x14ac:dyDescent="0.2">
      <c r="A35" s="63"/>
      <c r="B35" s="64"/>
      <c r="C35" s="62"/>
      <c r="D35" s="61"/>
      <c r="E35" s="62"/>
      <c r="F35" s="62"/>
      <c r="G35" s="61"/>
      <c r="H35" s="62"/>
      <c r="I35" s="62"/>
      <c r="J35" s="62"/>
      <c r="K35" s="62"/>
      <c r="L35" s="62"/>
    </row>
    <row r="36" spans="1:12" x14ac:dyDescent="0.2">
      <c r="A36" s="52"/>
      <c r="B36" s="52" t="s">
        <v>18</v>
      </c>
      <c r="C36" s="52" t="s">
        <v>26</v>
      </c>
      <c r="D36" s="52" t="s">
        <v>360</v>
      </c>
      <c r="E36" s="52"/>
      <c r="F36" s="52"/>
      <c r="G36" s="52" t="s">
        <v>372</v>
      </c>
      <c r="H36" s="52" t="s">
        <v>373</v>
      </c>
      <c r="I36" s="62"/>
      <c r="J36" s="62"/>
      <c r="K36" s="62"/>
      <c r="L36" s="62"/>
    </row>
    <row r="37" spans="1:12" x14ac:dyDescent="0.2">
      <c r="A37" s="52" t="s">
        <v>374</v>
      </c>
      <c r="B37" s="52">
        <f>B28-B31</f>
        <v>36</v>
      </c>
      <c r="C37" s="52">
        <f>C28-C31</f>
        <v>18</v>
      </c>
      <c r="D37" s="52">
        <f>D28-D31</f>
        <v>15</v>
      </c>
      <c r="E37" s="52"/>
      <c r="F37" s="52"/>
      <c r="G37" s="52">
        <f>SUM(B37:D37)</f>
        <v>69</v>
      </c>
      <c r="H37" s="65">
        <f>G37/G28</f>
        <v>0.76666666666666672</v>
      </c>
      <c r="I37" s="62"/>
      <c r="J37" s="62"/>
      <c r="K37" s="62"/>
      <c r="L37" s="62"/>
    </row>
    <row r="38" spans="1:12" x14ac:dyDescent="0.2">
      <c r="A38" s="66" t="s">
        <v>375</v>
      </c>
      <c r="B38" s="67"/>
      <c r="C38" s="67"/>
      <c r="D38" s="67"/>
      <c r="E38" s="67"/>
      <c r="F38" s="68"/>
      <c r="G38" s="52">
        <f>E28+F28+G31</f>
        <v>21</v>
      </c>
      <c r="H38" s="65">
        <f>G38/G28</f>
        <v>0.23333333333333334</v>
      </c>
      <c r="I38" s="62"/>
      <c r="J38" s="62"/>
      <c r="K38" s="62"/>
      <c r="L38" s="62"/>
    </row>
    <row r="39" spans="1:12" x14ac:dyDescent="0.2">
      <c r="A39" s="52" t="s">
        <v>376</v>
      </c>
      <c r="B39" s="69">
        <f>B37/G37</f>
        <v>0.52173913043478259</v>
      </c>
      <c r="C39" s="69">
        <f>C37/G37</f>
        <v>0.2608695652173913</v>
      </c>
      <c r="D39" s="69">
        <f>D37/G37</f>
        <v>0.21739130434782608</v>
      </c>
      <c r="E39" s="69"/>
      <c r="F39" s="69"/>
      <c r="G39" s="69"/>
      <c r="H39" s="69"/>
      <c r="I39" s="62"/>
      <c r="J39" s="62"/>
      <c r="K39" s="62"/>
      <c r="L39" s="62"/>
    </row>
    <row r="40" spans="1:12" x14ac:dyDescent="0.2">
      <c r="A40" s="63"/>
      <c r="B40" s="64"/>
      <c r="C40" s="62"/>
      <c r="D40" s="61"/>
      <c r="E40" s="62"/>
      <c r="F40" s="62"/>
      <c r="G40" s="61"/>
      <c r="H40" s="62"/>
      <c r="I40" s="62"/>
      <c r="J40" s="62"/>
      <c r="K40" s="62"/>
      <c r="L40" s="62"/>
    </row>
    <row r="41" spans="1:12" x14ac:dyDescent="0.2">
      <c r="A41" s="63"/>
      <c r="B41" s="64"/>
      <c r="C41" s="62"/>
      <c r="D41" s="61"/>
      <c r="E41" s="62"/>
      <c r="F41" s="62"/>
      <c r="G41" s="61"/>
      <c r="H41" s="62"/>
      <c r="I41" s="62"/>
      <c r="J41" s="62"/>
      <c r="K41" s="62"/>
      <c r="L41" s="62"/>
    </row>
    <row r="42" spans="1:12" x14ac:dyDescent="0.2">
      <c r="A42" s="63"/>
      <c r="B42" s="64"/>
      <c r="C42" s="62"/>
      <c r="D42" s="61"/>
      <c r="E42" s="62"/>
      <c r="F42" s="62"/>
      <c r="G42" s="61"/>
      <c r="H42" s="62"/>
      <c r="I42" s="62"/>
      <c r="J42" s="62"/>
      <c r="K42" s="62"/>
      <c r="L42" s="62"/>
    </row>
    <row r="43" spans="1:12" x14ac:dyDescent="0.2">
      <c r="A43" s="63"/>
      <c r="B43" s="64"/>
      <c r="C43" s="62"/>
      <c r="D43" s="61"/>
      <c r="E43" s="62"/>
      <c r="F43" s="62"/>
      <c r="G43" s="61"/>
      <c r="H43" s="62"/>
      <c r="I43" s="62"/>
      <c r="J43" s="62"/>
      <c r="K43" s="62"/>
      <c r="L43" s="62"/>
    </row>
    <row r="44" spans="1:12" x14ac:dyDescent="0.2">
      <c r="A44" s="63"/>
      <c r="B44" s="64"/>
      <c r="C44" s="62"/>
      <c r="D44" s="61"/>
      <c r="E44" s="62"/>
      <c r="F44" s="62"/>
      <c r="G44" s="61"/>
      <c r="H44" s="62"/>
      <c r="I44" s="62"/>
      <c r="J44" s="62"/>
      <c r="K44" s="62"/>
      <c r="L44" s="62"/>
    </row>
    <row r="45" spans="1:12" x14ac:dyDescent="0.2">
      <c r="A45" s="63"/>
      <c r="B45" s="64"/>
      <c r="C45" s="62"/>
      <c r="D45" s="61"/>
      <c r="E45" s="62"/>
      <c r="F45" s="62"/>
      <c r="G45" s="61"/>
      <c r="H45" s="62"/>
      <c r="I45" s="62"/>
      <c r="J45" s="62"/>
      <c r="K45" s="62"/>
      <c r="L45" s="62"/>
    </row>
    <row r="46" spans="1:12" x14ac:dyDescent="0.2">
      <c r="A46" s="63"/>
      <c r="B46" s="64"/>
      <c r="C46" s="62"/>
      <c r="D46" s="61"/>
      <c r="E46" s="62"/>
      <c r="F46" s="62"/>
      <c r="G46" s="61"/>
      <c r="H46" s="62"/>
      <c r="I46" s="62"/>
      <c r="J46" s="62"/>
      <c r="K46" s="62"/>
      <c r="L46" s="62"/>
    </row>
    <row r="47" spans="1:12" x14ac:dyDescent="0.2">
      <c r="A47" s="63"/>
      <c r="B47" s="64"/>
      <c r="C47" s="63"/>
      <c r="D47" s="64"/>
      <c r="E47" s="63"/>
      <c r="F47" s="63"/>
      <c r="G47" s="64"/>
      <c r="H47" s="63"/>
      <c r="I47" s="63"/>
      <c r="J47" s="63"/>
      <c r="K47" s="63"/>
      <c r="L47" s="63"/>
    </row>
  </sheetData>
  <mergeCells count="2">
    <mergeCell ref="A1:L1"/>
    <mergeCell ref="A2:J2"/>
  </mergeCells>
  <pageMargins left="0.7" right="0.7" top="0.75" bottom="0.75" header="0.3" footer="0.3"/>
  <pageSetup paperSize="9" scale="73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8</vt:i4>
      </vt:variant>
    </vt:vector>
  </HeadingPairs>
  <TitlesOfParts>
    <vt:vector size="8" baseType="lpstr">
      <vt:lpstr>- &lt; ELENCO - INS con DOC - Ord </vt:lpstr>
      <vt:lpstr>L_IG_sintesi</vt:lpstr>
      <vt:lpstr>L_IM_BA_sintesi</vt:lpstr>
      <vt:lpstr>L_IM_TA_sintesi</vt:lpstr>
      <vt:lpstr>M_IG sintesi</vt:lpstr>
      <vt:lpstr>M_IM_BA sintesi</vt:lpstr>
      <vt:lpstr>M_IM_TA</vt:lpstr>
      <vt:lpstr>Foglio2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pc_marzocca</dc:creator>
  <cp:lastModifiedBy>cristoforo</cp:lastModifiedBy>
  <dcterms:created xsi:type="dcterms:W3CDTF">2014-04-03T08:43:42Z</dcterms:created>
  <dcterms:modified xsi:type="dcterms:W3CDTF">2014-04-09T18:16:29Z</dcterms:modified>
</cp:coreProperties>
</file>