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105" windowWidth="10005" windowHeight="7005"/>
  </bookViews>
  <sheets>
    <sheet name="Sheet 1" sheetId="1" r:id="rId1"/>
  </sheets>
  <calcPr calcId="145621"/>
</workbook>
</file>

<file path=xl/calcChain.xml><?xml version="1.0" encoding="utf-8"?>
<calcChain xmlns="http://schemas.openxmlformats.org/spreadsheetml/2006/main">
  <c r="AF40" i="1" l="1"/>
  <c r="AF39" i="1"/>
  <c r="AF44" i="1" l="1"/>
  <c r="AG44" i="1" s="1"/>
  <c r="A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E44" i="1"/>
  <c r="AD42" i="1"/>
  <c r="AB42" i="1"/>
  <c r="AA42" i="1"/>
  <c r="Z42" i="1"/>
  <c r="X42" i="1"/>
  <c r="W42" i="1"/>
  <c r="V42" i="1"/>
  <c r="T42" i="1"/>
  <c r="S42" i="1"/>
  <c r="R42" i="1"/>
  <c r="P42" i="1"/>
  <c r="O42" i="1"/>
  <c r="N42" i="1"/>
  <c r="L42" i="1"/>
  <c r="K42" i="1"/>
  <c r="J42" i="1"/>
  <c r="H42" i="1"/>
  <c r="AD41" i="1"/>
  <c r="AC41" i="1"/>
  <c r="AC42" i="1" s="1"/>
  <c r="AB41" i="1"/>
  <c r="AA41" i="1"/>
  <c r="Z41" i="1"/>
  <c r="Y41" i="1"/>
  <c r="Y42" i="1" s="1"/>
  <c r="X41" i="1"/>
  <c r="W41" i="1"/>
  <c r="V41" i="1"/>
  <c r="U41" i="1"/>
  <c r="U42" i="1" s="1"/>
  <c r="T41" i="1"/>
  <c r="S41" i="1"/>
  <c r="R41" i="1"/>
  <c r="Q41" i="1"/>
  <c r="Q42" i="1" s="1"/>
  <c r="P41" i="1"/>
  <c r="O41" i="1"/>
  <c r="N41" i="1"/>
  <c r="M41" i="1"/>
  <c r="M42" i="1" s="1"/>
  <c r="AF42" i="1" s="1"/>
  <c r="L41" i="1"/>
  <c r="K41" i="1"/>
  <c r="J41" i="1"/>
  <c r="I41" i="1"/>
  <c r="I42" i="1" s="1"/>
  <c r="H41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AF38" i="1" s="1"/>
  <c r="M38" i="1"/>
  <c r="L38" i="1"/>
  <c r="K38" i="1"/>
  <c r="J38" i="1"/>
  <c r="I38" i="1"/>
  <c r="H38" i="1"/>
  <c r="AE38" i="1" s="1"/>
  <c r="AD34" i="1"/>
  <c r="AC34" i="1"/>
  <c r="AB34" i="1"/>
  <c r="AA34" i="1"/>
  <c r="AA35" i="1" s="1"/>
  <c r="Z34" i="1"/>
  <c r="Y34" i="1"/>
  <c r="X34" i="1"/>
  <c r="W34" i="1"/>
  <c r="W35" i="1" s="1"/>
  <c r="V34" i="1"/>
  <c r="U34" i="1"/>
  <c r="T34" i="1"/>
  <c r="S34" i="1"/>
  <c r="S35" i="1" s="1"/>
  <c r="R34" i="1"/>
  <c r="Q34" i="1"/>
  <c r="P34" i="1"/>
  <c r="O34" i="1"/>
  <c r="O35" i="1" s="1"/>
  <c r="N34" i="1"/>
  <c r="M34" i="1"/>
  <c r="L34" i="1"/>
  <c r="K34" i="1"/>
  <c r="K35" i="1" s="1"/>
  <c r="J34" i="1"/>
  <c r="I34" i="1"/>
  <c r="H34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AD26" i="1"/>
  <c r="AC26" i="1"/>
  <c r="AC27" i="1" s="1"/>
  <c r="AB26" i="1"/>
  <c r="AA26" i="1"/>
  <c r="Z26" i="1"/>
  <c r="Y26" i="1"/>
  <c r="Y27" i="1" s="1"/>
  <c r="X26" i="1"/>
  <c r="W26" i="1"/>
  <c r="W27" i="1" s="1"/>
  <c r="V26" i="1"/>
  <c r="U26" i="1"/>
  <c r="U27" i="1" s="1"/>
  <c r="T26" i="1"/>
  <c r="S26" i="1"/>
  <c r="S27" i="1" s="1"/>
  <c r="R26" i="1"/>
  <c r="Q26" i="1"/>
  <c r="Q27" i="1" s="1"/>
  <c r="P26" i="1"/>
  <c r="O26" i="1"/>
  <c r="O27" i="1" s="1"/>
  <c r="N26" i="1"/>
  <c r="M26" i="1"/>
  <c r="M27" i="1" s="1"/>
  <c r="L26" i="1"/>
  <c r="K26" i="1"/>
  <c r="K27" i="1" s="1"/>
  <c r="J26" i="1"/>
  <c r="I26" i="1"/>
  <c r="I27" i="1" s="1"/>
  <c r="H26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AE9" i="1"/>
  <c r="AF9" i="1"/>
  <c r="AE11" i="1"/>
  <c r="AF11" i="1"/>
  <c r="AE12" i="1"/>
  <c r="AF12" i="1"/>
  <c r="AE13" i="1"/>
  <c r="AF13" i="1"/>
  <c r="AE17" i="1"/>
  <c r="AF17" i="1"/>
  <c r="AE18" i="1"/>
  <c r="AF18" i="1"/>
  <c r="AE19" i="1"/>
  <c r="AF19" i="1"/>
  <c r="AE21" i="1"/>
  <c r="AF21" i="1"/>
  <c r="AE22" i="1"/>
  <c r="AF22" i="1"/>
  <c r="AE23" i="1"/>
  <c r="AF23" i="1"/>
  <c r="AE24" i="1"/>
  <c r="AF24" i="1"/>
  <c r="AE25" i="1"/>
  <c r="AF25" i="1"/>
  <c r="AE29" i="1"/>
  <c r="AF29" i="1"/>
  <c r="AE30" i="1"/>
  <c r="AF30" i="1"/>
  <c r="AE32" i="1"/>
  <c r="AF32" i="1"/>
  <c r="AE33" i="1"/>
  <c r="AF33" i="1"/>
  <c r="AE37" i="1"/>
  <c r="AF37" i="1"/>
  <c r="AE39" i="1"/>
  <c r="AE40" i="1"/>
  <c r="AF41" i="1"/>
  <c r="AF8" i="1"/>
  <c r="AE8" i="1"/>
  <c r="G9" i="1"/>
  <c r="G11" i="1"/>
  <c r="G12" i="1"/>
  <c r="G13" i="1"/>
  <c r="G17" i="1"/>
  <c r="G18" i="1"/>
  <c r="G19" i="1"/>
  <c r="G21" i="1"/>
  <c r="G22" i="1"/>
  <c r="G23" i="1"/>
  <c r="G24" i="1"/>
  <c r="G25" i="1"/>
  <c r="G29" i="1"/>
  <c r="G30" i="1"/>
  <c r="G32" i="1"/>
  <c r="G33" i="1"/>
  <c r="G37" i="1"/>
  <c r="G39" i="1"/>
  <c r="G40" i="1"/>
  <c r="G8" i="1"/>
  <c r="F41" i="1"/>
  <c r="F38" i="1"/>
  <c r="F34" i="1"/>
  <c r="F31" i="1"/>
  <c r="F26" i="1"/>
  <c r="F20" i="1"/>
  <c r="F14" i="1"/>
  <c r="F10" i="1"/>
  <c r="E41" i="1"/>
  <c r="E38" i="1"/>
  <c r="E34" i="1"/>
  <c r="E31" i="1"/>
  <c r="E26" i="1"/>
  <c r="E20" i="1"/>
  <c r="E14" i="1"/>
  <c r="E10" i="1"/>
  <c r="AE42" i="1" l="1"/>
  <c r="AE41" i="1"/>
  <c r="AF26" i="1"/>
  <c r="AA27" i="1"/>
  <c r="H35" i="1"/>
  <c r="L35" i="1"/>
  <c r="AE35" i="1" s="1"/>
  <c r="P35" i="1"/>
  <c r="T35" i="1"/>
  <c r="X35" i="1"/>
  <c r="AB35" i="1"/>
  <c r="I35" i="1"/>
  <c r="M35" i="1"/>
  <c r="Q35" i="1"/>
  <c r="U35" i="1"/>
  <c r="Y35" i="1"/>
  <c r="AC35" i="1"/>
  <c r="AE34" i="1"/>
  <c r="H27" i="1"/>
  <c r="L27" i="1"/>
  <c r="P27" i="1"/>
  <c r="T27" i="1"/>
  <c r="X27" i="1"/>
  <c r="AB27" i="1"/>
  <c r="J35" i="1"/>
  <c r="N35" i="1"/>
  <c r="R35" i="1"/>
  <c r="V35" i="1"/>
  <c r="Z35" i="1"/>
  <c r="AD35" i="1"/>
  <c r="AE20" i="1"/>
  <c r="AG20" i="1" s="1"/>
  <c r="AF20" i="1"/>
  <c r="AE26" i="1"/>
  <c r="AG26" i="1" s="1"/>
  <c r="J27" i="1"/>
  <c r="N27" i="1"/>
  <c r="AF27" i="1" s="1"/>
  <c r="R27" i="1"/>
  <c r="V27" i="1"/>
  <c r="Z27" i="1"/>
  <c r="AD27" i="1"/>
  <c r="AE31" i="1"/>
  <c r="AF31" i="1"/>
  <c r="AF34" i="1"/>
  <c r="H15" i="1"/>
  <c r="P15" i="1"/>
  <c r="T15" i="1"/>
  <c r="X15" i="1"/>
  <c r="Q15" i="1"/>
  <c r="L15" i="1"/>
  <c r="AB15" i="1"/>
  <c r="I15" i="1"/>
  <c r="M15" i="1"/>
  <c r="U15" i="1"/>
  <c r="Y15" i="1"/>
  <c r="AC15" i="1"/>
  <c r="J15" i="1"/>
  <c r="N15" i="1"/>
  <c r="R15" i="1"/>
  <c r="V15" i="1"/>
  <c r="Z15" i="1"/>
  <c r="AD15" i="1"/>
  <c r="K15" i="1"/>
  <c r="O15" i="1"/>
  <c r="S15" i="1"/>
  <c r="W15" i="1"/>
  <c r="AA15" i="1"/>
  <c r="AE14" i="1"/>
  <c r="AF14" i="1"/>
  <c r="G38" i="1"/>
  <c r="AF10" i="1"/>
  <c r="G10" i="1"/>
  <c r="G31" i="1"/>
  <c r="AG38" i="1"/>
  <c r="AG32" i="1"/>
  <c r="AG30" i="1"/>
  <c r="E35" i="1"/>
  <c r="E27" i="1"/>
  <c r="E42" i="1"/>
  <c r="G41" i="1"/>
  <c r="AG39" i="1"/>
  <c r="AG31" i="1"/>
  <c r="G20" i="1"/>
  <c r="G34" i="1"/>
  <c r="E15" i="1"/>
  <c r="G26" i="1"/>
  <c r="AG23" i="1"/>
  <c r="AE10" i="1"/>
  <c r="G14" i="1"/>
  <c r="AG8" i="1"/>
  <c r="AG11" i="1"/>
  <c r="AG22" i="1"/>
  <c r="AG18" i="1"/>
  <c r="AG12" i="1"/>
  <c r="AG19" i="1"/>
  <c r="AG17" i="1"/>
  <c r="AG33" i="1"/>
  <c r="AG29" i="1"/>
  <c r="AG13" i="1"/>
  <c r="AG9" i="1"/>
  <c r="AG41" i="1"/>
  <c r="AG25" i="1"/>
  <c r="AG42" i="1"/>
  <c r="AG40" i="1"/>
  <c r="AG37" i="1"/>
  <c r="AG24" i="1"/>
  <c r="AG21" i="1"/>
  <c r="F35" i="1"/>
  <c r="F15" i="1"/>
  <c r="F42" i="1"/>
  <c r="F27" i="1"/>
  <c r="AE27" i="1" l="1"/>
  <c r="AF35" i="1"/>
  <c r="AG35" i="1" s="1"/>
  <c r="AG27" i="1"/>
  <c r="AG34" i="1"/>
  <c r="G35" i="1"/>
  <c r="AG10" i="1"/>
  <c r="AG14" i="1"/>
  <c r="AF15" i="1"/>
  <c r="AE15" i="1"/>
  <c r="G27" i="1"/>
  <c r="G15" i="1"/>
  <c r="G42" i="1"/>
  <c r="AG15" i="1" l="1"/>
</calcChain>
</file>

<file path=xl/sharedStrings.xml><?xml version="1.0" encoding="utf-8"?>
<sst xmlns="http://schemas.openxmlformats.org/spreadsheetml/2006/main" count="77" uniqueCount="58">
  <si>
    <t>DIPARTIMENTO</t>
  </si>
  <si>
    <t>COD</t>
  </si>
  <si>
    <t>Dipartimento di Ing. Civile, Ambientale, del Territorio, Edile e di Chimica</t>
  </si>
  <si>
    <t>Corso di Laurea</t>
  </si>
  <si>
    <t>LT02</t>
  </si>
  <si>
    <t>INGEGNERIA EDILE (D.M.270/04)</t>
  </si>
  <si>
    <t>LT16</t>
  </si>
  <si>
    <t>INGEGNERIA CIVILE E AMBIENTALE (D.M. 270/04)</t>
  </si>
  <si>
    <t>Corso di Laurea Magistrale</t>
  </si>
  <si>
    <t>LM63</t>
  </si>
  <si>
    <t>INGEGNERIA PER L'AMBIENTE E IL TERRITORIO (D.M. 270/04)</t>
  </si>
  <si>
    <t>LM01</t>
  </si>
  <si>
    <t>INGEGNERIA CIVILE (D.M. 270/04)</t>
  </si>
  <si>
    <t>LM02</t>
  </si>
  <si>
    <t>INGEGNERIA DEI SISTEMI EDILIZI (D.M.270/04)</t>
  </si>
  <si>
    <t>Dipartimento di Ingegneria Elettrica e dell'Informazione</t>
  </si>
  <si>
    <t>LT05</t>
  </si>
  <si>
    <t>INGEGNERIA ELETTRICA (D.M.270/04)</t>
  </si>
  <si>
    <t>LT04</t>
  </si>
  <si>
    <t>INGEGNERIA ELETTRONICA E DELLE TELECOMUNICAZIONI (D.M.270/04)</t>
  </si>
  <si>
    <t>LT17</t>
  </si>
  <si>
    <t>INGEGNERIA INFORMATICA E DELL'AUTOMAZIONE (D.M.270/04)</t>
  </si>
  <si>
    <t>LM14</t>
  </si>
  <si>
    <t>INGEGNERIA DELLE TELECOMUNICAZIONI (D.M. 270/04)</t>
  </si>
  <si>
    <t>LM06</t>
  </si>
  <si>
    <t>INGEGNERIA DELL'AUTOMAZIONE (D.M. 270/04)</t>
  </si>
  <si>
    <t>LM04</t>
  </si>
  <si>
    <t>INGEGNERIA ELETTRONICA (D.M. 270/04)</t>
  </si>
  <si>
    <t>LM17</t>
  </si>
  <si>
    <t>INGEGNERIA INFORMATICA (D.M. 270/04)</t>
  </si>
  <si>
    <t>LM05</t>
  </si>
  <si>
    <t>INGEGNERIA ELETTRICA (D.M. 270/04)</t>
  </si>
  <si>
    <t>Dipartimento di Ingegneria Meccanica, Matematica e Management</t>
  </si>
  <si>
    <t>LT03</t>
  </si>
  <si>
    <t>INGEGNERIA GESTIONALE (D.M.270/04)</t>
  </si>
  <si>
    <t>LT31</t>
  </si>
  <si>
    <t>INGEGNERIA MECCANICA (D.M. 270/04)</t>
  </si>
  <si>
    <t>LM13</t>
  </si>
  <si>
    <t>INGEGNERIA GESTIONALE (D.M. 270/04)</t>
  </si>
  <si>
    <t>LM30</t>
  </si>
  <si>
    <t>Dipartimento di Scienze dell'Ingegneria Civile e dell'Architettura</t>
  </si>
  <si>
    <t>LT50</t>
  </si>
  <si>
    <t>DISEGNO INDUSTRIALE (D.M.270/04)</t>
  </si>
  <si>
    <t>Laurea Magistrale Ciclo Unico 5 anni</t>
  </si>
  <si>
    <t>LM53CU</t>
  </si>
  <si>
    <t>INGEGNERIA EDILE ARCHITETTURA  (D.M.270/04)</t>
  </si>
  <si>
    <t>LM51CU</t>
  </si>
  <si>
    <t>ARCHITETTURA (D.M. 270/04)</t>
  </si>
  <si>
    <t>Totale</t>
  </si>
  <si>
    <t>TIPO CORSO</t>
  </si>
  <si>
    <t>CORSO DI STUDI</t>
  </si>
  <si>
    <t>% reiscritti</t>
  </si>
  <si>
    <t>CFU Acquisiti dal 01/01/2011 al 31/12/2011</t>
  </si>
  <si>
    <t>Totale CFU&gt;11</t>
  </si>
  <si>
    <t>% su iscritti II anno</t>
  </si>
  <si>
    <t>Immatricolati 2012/2013 reiscritti allo stesso corso di studi al II anno 2013/2014 e CFU acquisiti dal 01/01/2013 al 31/12/2013</t>
  </si>
  <si>
    <t>TOTALE IMM. 2012/2013</t>
  </si>
  <si>
    <t>Iscritti II anno 2013/2014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</si>
</sst>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theme="3" tint="-0.24994659260841701"/>
      </left>
      <right style="thin">
        <color theme="0"/>
      </right>
      <top style="medium">
        <color theme="3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3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3" tint="-0.24994659260841701"/>
      </top>
      <bottom/>
      <diagonal/>
    </border>
    <border>
      <left style="thin">
        <color theme="0"/>
      </left>
      <right style="medium">
        <color theme="3" tint="-0.24994659260841701"/>
      </right>
      <top style="medium">
        <color theme="3" tint="-0.24994659260841701"/>
      </top>
      <bottom style="thin">
        <color theme="0"/>
      </bottom>
      <diagonal/>
    </border>
    <border>
      <left style="medium">
        <color theme="3" tint="-0.24994659260841701"/>
      </left>
      <right style="thin">
        <color theme="0"/>
      </right>
      <top style="thin">
        <color theme="0"/>
      </top>
      <bottom style="medium">
        <color theme="3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3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3" tint="-0.24994659260841701"/>
      </bottom>
      <diagonal/>
    </border>
    <border>
      <left style="thin">
        <color theme="0"/>
      </left>
      <right style="medium">
        <color theme="3" tint="-0.24994659260841701"/>
      </right>
      <top style="thin">
        <color theme="0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0" tint="-0.24994659260841701"/>
      </right>
      <top style="medium">
        <color theme="3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3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0" tint="-0.24994659260841701"/>
      </bottom>
      <diagonal/>
    </border>
    <border>
      <left style="medium">
        <color theme="3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3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3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3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3" tint="-0.24994659260841701"/>
      </bottom>
      <diagonal/>
    </border>
    <border>
      <left style="thin">
        <color theme="0" tint="-0.24994659260841701"/>
      </left>
      <right style="medium">
        <color theme="3" tint="-0.24994659260841701"/>
      </right>
      <top style="thin">
        <color theme="0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3" tint="-0.24994659260841701"/>
      </bottom>
      <diagonal/>
    </border>
    <border>
      <left style="thin">
        <color theme="0" tint="-0.24994659260841701"/>
      </left>
      <right/>
      <top style="medium">
        <color theme="3" tint="-0.24994659260841701"/>
      </top>
      <bottom style="thin">
        <color theme="0" tint="-0.24994659260841701"/>
      </bottom>
      <diagonal/>
    </border>
    <border>
      <left/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0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0" tint="-0.24994659260841701"/>
      </right>
      <top/>
      <bottom/>
      <diagonal/>
    </border>
    <border>
      <left style="medium">
        <color theme="3" tint="-0.24994659260841701"/>
      </left>
      <right style="thin">
        <color theme="0" tint="-0.24994659260841701"/>
      </right>
      <top/>
      <bottom style="medium">
        <color theme="3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3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3" tint="-0.24994659260841701"/>
      </bottom>
      <diagonal/>
    </border>
  </borders>
  <cellStyleXfs count="1">
    <xf numFmtId="0" fontId="0" fillId="0" borderId="0"/>
  </cellStyleXfs>
  <cellXfs count="72">
    <xf numFmtId="0" fontId="0" fillId="0" borderId="0" xfId="0"/>
    <xf numFmtId="3" fontId="2" fillId="0" borderId="0" xfId="0" applyNumberFormat="1" applyFont="1"/>
    <xf numFmtId="0" fontId="2" fillId="0" borderId="0" xfId="0" applyFont="1"/>
    <xf numFmtId="0" fontId="1" fillId="0" borderId="0" xfId="0" applyFont="1" applyFill="1"/>
    <xf numFmtId="0" fontId="0" fillId="0" borderId="0" xfId="0" applyFill="1"/>
    <xf numFmtId="0" fontId="1" fillId="0" borderId="0" xfId="0" applyFont="1"/>
    <xf numFmtId="10" fontId="0" fillId="0" borderId="0" xfId="0" applyNumberFormat="1"/>
    <xf numFmtId="0" fontId="4" fillId="0" borderId="0" xfId="0" applyFont="1" applyAlignment="1">
      <alignment vertical="top" wrapText="1"/>
    </xf>
    <xf numFmtId="0" fontId="4" fillId="0" borderId="0" xfId="0" applyFont="1"/>
    <xf numFmtId="10" fontId="4" fillId="0" borderId="0" xfId="0" applyNumberFormat="1" applyFont="1"/>
    <xf numFmtId="0" fontId="5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0" fontId="3" fillId="2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0" fontId="3" fillId="3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0" fontId="3" fillId="2" borderId="7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0" fontId="3" fillId="3" borderId="8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2" fillId="0" borderId="10" xfId="0" applyFont="1" applyBorder="1" applyAlignment="1">
      <alignment vertical="top"/>
    </xf>
    <xf numFmtId="3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10" fontId="0" fillId="0" borderId="10" xfId="0" applyNumberFormat="1" applyBorder="1" applyAlignment="1">
      <alignment vertical="top"/>
    </xf>
    <xf numFmtId="10" fontId="0" fillId="0" borderId="11" xfId="0" applyNumberFormat="1" applyBorder="1" applyAlignment="1">
      <alignment vertical="top"/>
    </xf>
    <xf numFmtId="0" fontId="2" fillId="0" borderId="13" xfId="0" applyFont="1" applyBorder="1" applyAlignment="1">
      <alignment vertical="top"/>
    </xf>
    <xf numFmtId="3" fontId="2" fillId="0" borderId="13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10" fontId="0" fillId="0" borderId="13" xfId="0" applyNumberFormat="1" applyBorder="1" applyAlignment="1">
      <alignment vertical="top"/>
    </xf>
    <xf numFmtId="10" fontId="0" fillId="0" borderId="14" xfId="0" applyNumberFormat="1" applyBorder="1" applyAlignment="1">
      <alignment vertical="top"/>
    </xf>
    <xf numFmtId="1" fontId="0" fillId="0" borderId="13" xfId="0" applyNumberFormat="1" applyBorder="1" applyAlignment="1">
      <alignment vertical="top"/>
    </xf>
    <xf numFmtId="10" fontId="0" fillId="0" borderId="19" xfId="0" applyNumberFormat="1" applyBorder="1" applyAlignment="1">
      <alignment vertical="top"/>
    </xf>
    <xf numFmtId="10" fontId="0" fillId="0" borderId="21" xfId="0" applyNumberFormat="1" applyBorder="1" applyAlignment="1">
      <alignment vertical="top"/>
    </xf>
    <xf numFmtId="0" fontId="0" fillId="0" borderId="18" xfId="0" applyBorder="1"/>
    <xf numFmtId="0" fontId="0" fillId="0" borderId="18" xfId="0" applyBorder="1" applyAlignment="1">
      <alignment vertical="top"/>
    </xf>
    <xf numFmtId="0" fontId="0" fillId="0" borderId="0" xfId="0" applyBorder="1"/>
    <xf numFmtId="10" fontId="0" fillId="0" borderId="22" xfId="0" applyNumberFormat="1" applyBorder="1"/>
    <xf numFmtId="10" fontId="0" fillId="0" borderId="23" xfId="0" applyNumberFormat="1" applyBorder="1"/>
    <xf numFmtId="10" fontId="0" fillId="0" borderId="0" xfId="0" applyNumberFormat="1" applyBorder="1"/>
    <xf numFmtId="3" fontId="2" fillId="4" borderId="13" xfId="0" applyNumberFormat="1" applyFont="1" applyFill="1" applyBorder="1" applyAlignment="1">
      <alignment vertical="top"/>
    </xf>
    <xf numFmtId="10" fontId="0" fillId="4" borderId="13" xfId="0" applyNumberFormat="1" applyFill="1" applyBorder="1" applyAlignment="1">
      <alignment vertical="top"/>
    </xf>
    <xf numFmtId="0" fontId="0" fillId="4" borderId="13" xfId="0" applyFill="1" applyBorder="1" applyAlignment="1">
      <alignment vertical="top"/>
    </xf>
    <xf numFmtId="10" fontId="0" fillId="4" borderId="14" xfId="0" applyNumberFormat="1" applyFill="1" applyBorder="1" applyAlignment="1">
      <alignment vertical="top"/>
    </xf>
    <xf numFmtId="10" fontId="0" fillId="4" borderId="19" xfId="0" applyNumberFormat="1" applyFill="1" applyBorder="1" applyAlignment="1">
      <alignment vertical="top"/>
    </xf>
    <xf numFmtId="3" fontId="0" fillId="4" borderId="13" xfId="0" applyNumberFormat="1" applyFill="1" applyBorder="1" applyAlignment="1">
      <alignment vertical="top"/>
    </xf>
    <xf numFmtId="3" fontId="2" fillId="5" borderId="16" xfId="0" applyNumberFormat="1" applyFont="1" applyFill="1" applyBorder="1" applyAlignment="1">
      <alignment vertical="top"/>
    </xf>
    <xf numFmtId="10" fontId="0" fillId="5" borderId="16" xfId="0" applyNumberFormat="1" applyFill="1" applyBorder="1" applyAlignment="1">
      <alignment vertical="top"/>
    </xf>
    <xf numFmtId="0" fontId="0" fillId="5" borderId="16" xfId="0" applyFill="1" applyBorder="1" applyAlignment="1">
      <alignment vertical="top"/>
    </xf>
    <xf numFmtId="10" fontId="0" fillId="5" borderId="17" xfId="0" applyNumberFormat="1" applyFill="1" applyBorder="1" applyAlignment="1">
      <alignment vertical="top"/>
    </xf>
    <xf numFmtId="10" fontId="0" fillId="5" borderId="20" xfId="0" applyNumberFormat="1" applyFill="1" applyBorder="1" applyAlignment="1">
      <alignment vertical="top"/>
    </xf>
    <xf numFmtId="3" fontId="0" fillId="5" borderId="16" xfId="0" applyNumberFormat="1" applyFill="1" applyBorder="1" applyAlignment="1">
      <alignment vertical="top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5" borderId="20" xfId="0" applyFont="1" applyFill="1" applyBorder="1" applyAlignment="1">
      <alignment horizontal="left" vertical="top" wrapText="1"/>
    </xf>
    <xf numFmtId="0" fontId="1" fillId="5" borderId="28" xfId="0" applyFont="1" applyFill="1" applyBorder="1" applyAlignment="1">
      <alignment horizontal="left" vertical="top" wrapText="1"/>
    </xf>
    <xf numFmtId="0" fontId="1" fillId="5" borderId="29" xfId="0" applyFont="1" applyFill="1" applyBorder="1" applyAlignment="1">
      <alignment horizontal="left" vertical="top" wrapText="1"/>
    </xf>
    <xf numFmtId="0" fontId="1" fillId="4" borderId="19" xfId="0" applyFont="1" applyFill="1" applyBorder="1" applyAlignment="1">
      <alignment horizontal="left" vertical="top"/>
    </xf>
    <xf numFmtId="0" fontId="1" fillId="4" borderId="27" xfId="0" applyFont="1" applyFill="1" applyBorder="1" applyAlignment="1">
      <alignment horizontal="left" vertical="top"/>
    </xf>
    <xf numFmtId="0" fontId="6" fillId="3" borderId="0" xfId="0" applyFont="1" applyFill="1"/>
    <xf numFmtId="3" fontId="6" fillId="3" borderId="0" xfId="0" applyNumberFormat="1" applyFont="1" applyFill="1"/>
    <xf numFmtId="10" fontId="6" fillId="3" borderId="0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H53"/>
  <sheetViews>
    <sheetView tabSelected="1" zoomScale="85" zoomScaleNormal="85" zoomScaleSheetLayoutView="100" workbookViewId="0">
      <selection activeCell="F7" sqref="F7"/>
    </sheetView>
  </sheetViews>
  <sheetFormatPr defaultRowHeight="12.75" x14ac:dyDescent="0.2"/>
  <cols>
    <col min="1" max="1" width="35.5703125" customWidth="1"/>
    <col min="2" max="2" width="20.7109375" customWidth="1"/>
    <col min="3" max="3" width="8.140625" bestFit="1" customWidth="1"/>
    <col min="4" max="4" width="66.5703125" bestFit="1" customWidth="1"/>
    <col min="5" max="5" width="12.5703125" bestFit="1" customWidth="1"/>
    <col min="6" max="6" width="11.28515625" customWidth="1"/>
    <col min="7" max="7" width="9.140625" style="6"/>
  </cols>
  <sheetData>
    <row r="1" spans="1:33" ht="15" x14ac:dyDescent="0.25">
      <c r="A1" s="7"/>
      <c r="B1" s="7"/>
      <c r="C1" s="8"/>
      <c r="D1" s="8"/>
      <c r="E1" s="8"/>
      <c r="F1" s="8"/>
      <c r="G1" s="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9"/>
    </row>
    <row r="2" spans="1:33" s="4" customFormat="1" ht="23.25" x14ac:dyDescent="0.2">
      <c r="A2" s="10" t="s">
        <v>55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s="4" customFormat="1" ht="15" x14ac:dyDescent="0.25">
      <c r="A3" s="7"/>
      <c r="B3" s="7"/>
      <c r="C3" s="8"/>
      <c r="D3" s="8"/>
      <c r="E3" s="8"/>
      <c r="F3" s="8"/>
      <c r="G3" s="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9"/>
    </row>
    <row r="4" spans="1:33" s="4" customFormat="1" ht="15.75" thickBot="1" x14ac:dyDescent="0.3">
      <c r="A4" s="7"/>
      <c r="B4" s="7"/>
      <c r="C4" s="8"/>
      <c r="D4" s="8"/>
      <c r="E4" s="8"/>
      <c r="F4" s="8"/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9"/>
    </row>
    <row r="5" spans="1:33" s="4" customFormat="1" ht="15" x14ac:dyDescent="0.2">
      <c r="A5" s="11" t="s">
        <v>0</v>
      </c>
      <c r="B5" s="12" t="s">
        <v>49</v>
      </c>
      <c r="C5" s="12" t="s">
        <v>1</v>
      </c>
      <c r="D5" s="12" t="s">
        <v>50</v>
      </c>
      <c r="E5" s="12" t="s">
        <v>56</v>
      </c>
      <c r="F5" s="12" t="s">
        <v>57</v>
      </c>
      <c r="G5" s="13" t="s">
        <v>51</v>
      </c>
      <c r="H5" s="14" t="s">
        <v>52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 t="s">
        <v>48</v>
      </c>
      <c r="AF5" s="14" t="s">
        <v>53</v>
      </c>
      <c r="AG5" s="15" t="s">
        <v>54</v>
      </c>
    </row>
    <row r="6" spans="1:33" s="4" customFormat="1" ht="31.5" customHeight="1" thickBot="1" x14ac:dyDescent="0.25">
      <c r="A6" s="16"/>
      <c r="B6" s="17"/>
      <c r="C6" s="17"/>
      <c r="D6" s="17"/>
      <c r="E6" s="17"/>
      <c r="F6" s="17"/>
      <c r="G6" s="18"/>
      <c r="H6" s="19">
        <v>0</v>
      </c>
      <c r="I6" s="19">
        <v>3</v>
      </c>
      <c r="J6" s="19">
        <v>6</v>
      </c>
      <c r="K6" s="19">
        <v>9</v>
      </c>
      <c r="L6" s="19">
        <v>12</v>
      </c>
      <c r="M6" s="19">
        <v>15</v>
      </c>
      <c r="N6" s="19">
        <v>18</v>
      </c>
      <c r="O6" s="19">
        <v>21</v>
      </c>
      <c r="P6" s="19">
        <v>24</v>
      </c>
      <c r="Q6" s="19">
        <v>27</v>
      </c>
      <c r="R6" s="19">
        <v>30</v>
      </c>
      <c r="S6" s="19">
        <v>33</v>
      </c>
      <c r="T6" s="19">
        <v>36</v>
      </c>
      <c r="U6" s="19">
        <v>39</v>
      </c>
      <c r="V6" s="19">
        <v>42</v>
      </c>
      <c r="W6" s="19">
        <v>45</v>
      </c>
      <c r="X6" s="19">
        <v>48</v>
      </c>
      <c r="Y6" s="19">
        <v>51</v>
      </c>
      <c r="Z6" s="19">
        <v>54</v>
      </c>
      <c r="AA6" s="19">
        <v>57</v>
      </c>
      <c r="AB6" s="19">
        <v>60</v>
      </c>
      <c r="AC6" s="19">
        <v>63</v>
      </c>
      <c r="AD6" s="19">
        <v>78</v>
      </c>
      <c r="AE6" s="20"/>
      <c r="AF6" s="20"/>
      <c r="AG6" s="21"/>
    </row>
    <row r="7" spans="1:33" ht="13.5" thickBot="1" x14ac:dyDescent="0.25">
      <c r="A7" s="3"/>
      <c r="B7" s="3"/>
      <c r="C7" s="2"/>
      <c r="D7" s="2"/>
      <c r="E7" s="1"/>
      <c r="AG7" s="6"/>
    </row>
    <row r="8" spans="1:33" x14ac:dyDescent="0.2">
      <c r="A8" s="54" t="s">
        <v>2</v>
      </c>
      <c r="B8" s="55" t="s">
        <v>3</v>
      </c>
      <c r="C8" s="23" t="s">
        <v>4</v>
      </c>
      <c r="D8" s="23" t="s">
        <v>5</v>
      </c>
      <c r="E8" s="24">
        <v>147</v>
      </c>
      <c r="F8" s="25">
        <v>95</v>
      </c>
      <c r="G8" s="26">
        <f>+F8/E8</f>
        <v>0.6462585034013606</v>
      </c>
      <c r="H8" s="25">
        <v>3</v>
      </c>
      <c r="I8" s="25">
        <v>2</v>
      </c>
      <c r="J8" s="25">
        <v>2</v>
      </c>
      <c r="K8" s="25"/>
      <c r="L8" s="25">
        <v>6</v>
      </c>
      <c r="M8" s="25">
        <v>3</v>
      </c>
      <c r="N8" s="25">
        <v>7</v>
      </c>
      <c r="O8" s="25">
        <v>9</v>
      </c>
      <c r="P8" s="25">
        <v>4</v>
      </c>
      <c r="Q8" s="25">
        <v>8</v>
      </c>
      <c r="R8" s="25">
        <v>5</v>
      </c>
      <c r="S8" s="25">
        <v>11</v>
      </c>
      <c r="T8" s="25">
        <v>7</v>
      </c>
      <c r="U8" s="25">
        <v>9</v>
      </c>
      <c r="V8" s="25">
        <v>3</v>
      </c>
      <c r="W8" s="25">
        <v>6</v>
      </c>
      <c r="X8" s="25">
        <v>4</v>
      </c>
      <c r="Y8" s="25">
        <v>6</v>
      </c>
      <c r="Z8" s="25"/>
      <c r="AA8" s="25"/>
      <c r="AB8" s="25"/>
      <c r="AC8" s="25"/>
      <c r="AD8" s="25"/>
      <c r="AE8" s="25">
        <f>+SUM(H8:AD8)</f>
        <v>95</v>
      </c>
      <c r="AF8" s="25">
        <f>+SUM(L8:AD8)</f>
        <v>88</v>
      </c>
      <c r="AG8" s="27">
        <f>+AF8/AE8</f>
        <v>0.9263157894736842</v>
      </c>
    </row>
    <row r="9" spans="1:33" x14ac:dyDescent="0.2">
      <c r="A9" s="56"/>
      <c r="B9" s="57"/>
      <c r="C9" s="28" t="s">
        <v>6</v>
      </c>
      <c r="D9" s="28" t="s">
        <v>7</v>
      </c>
      <c r="E9" s="29">
        <v>337</v>
      </c>
      <c r="F9" s="30">
        <v>228</v>
      </c>
      <c r="G9" s="31">
        <f t="shared" ref="G9:G42" si="0">+F9/E9</f>
        <v>0.67655786350148372</v>
      </c>
      <c r="H9" s="30">
        <v>21</v>
      </c>
      <c r="I9" s="30">
        <v>1</v>
      </c>
      <c r="J9" s="30">
        <v>29</v>
      </c>
      <c r="K9" s="30">
        <v>1</v>
      </c>
      <c r="L9" s="30">
        <v>23</v>
      </c>
      <c r="M9" s="30"/>
      <c r="N9" s="30">
        <v>19</v>
      </c>
      <c r="O9" s="30"/>
      <c r="P9" s="30">
        <v>21</v>
      </c>
      <c r="Q9" s="30"/>
      <c r="R9" s="30">
        <v>20</v>
      </c>
      <c r="S9" s="30"/>
      <c r="T9" s="30">
        <v>22</v>
      </c>
      <c r="U9" s="30">
        <v>1</v>
      </c>
      <c r="V9" s="30">
        <v>19</v>
      </c>
      <c r="W9" s="30"/>
      <c r="X9" s="30">
        <v>12</v>
      </c>
      <c r="Y9" s="30"/>
      <c r="Z9" s="30">
        <v>21</v>
      </c>
      <c r="AA9" s="30"/>
      <c r="AB9" s="30">
        <v>18</v>
      </c>
      <c r="AC9" s="30"/>
      <c r="AD9" s="30"/>
      <c r="AE9" s="30">
        <f t="shared" ref="AE9:AE44" si="1">+SUM(H9:AD9)</f>
        <v>228</v>
      </c>
      <c r="AF9" s="30">
        <f t="shared" ref="AF9:AF44" si="2">+SUM(L9:AD9)</f>
        <v>176</v>
      </c>
      <c r="AG9" s="32">
        <f t="shared" ref="AG9:AG44" si="3">+AF9/AE9</f>
        <v>0.77192982456140347</v>
      </c>
    </row>
    <row r="10" spans="1:33" x14ac:dyDescent="0.2">
      <c r="A10" s="56"/>
      <c r="B10" s="57"/>
      <c r="C10" s="67" t="s">
        <v>48</v>
      </c>
      <c r="D10" s="68"/>
      <c r="E10" s="42">
        <f>SUM(E8:E9)</f>
        <v>484</v>
      </c>
      <c r="F10" s="42">
        <f>SUM(F8:F9)</f>
        <v>323</v>
      </c>
      <c r="G10" s="43">
        <f t="shared" si="0"/>
        <v>0.6673553719008265</v>
      </c>
      <c r="H10" s="44">
        <f t="shared" ref="H10:AD10" si="4">SUM(H8:H9)</f>
        <v>24</v>
      </c>
      <c r="I10" s="44">
        <f t="shared" si="4"/>
        <v>3</v>
      </c>
      <c r="J10" s="44">
        <f t="shared" si="4"/>
        <v>31</v>
      </c>
      <c r="K10" s="44">
        <f t="shared" si="4"/>
        <v>1</v>
      </c>
      <c r="L10" s="44">
        <f t="shared" si="4"/>
        <v>29</v>
      </c>
      <c r="M10" s="44">
        <f t="shared" si="4"/>
        <v>3</v>
      </c>
      <c r="N10" s="44">
        <f t="shared" si="4"/>
        <v>26</v>
      </c>
      <c r="O10" s="44">
        <f t="shared" si="4"/>
        <v>9</v>
      </c>
      <c r="P10" s="44">
        <f t="shared" si="4"/>
        <v>25</v>
      </c>
      <c r="Q10" s="44">
        <f t="shared" si="4"/>
        <v>8</v>
      </c>
      <c r="R10" s="44">
        <f t="shared" si="4"/>
        <v>25</v>
      </c>
      <c r="S10" s="44">
        <f t="shared" si="4"/>
        <v>11</v>
      </c>
      <c r="T10" s="44">
        <f t="shared" si="4"/>
        <v>29</v>
      </c>
      <c r="U10" s="44">
        <f t="shared" si="4"/>
        <v>10</v>
      </c>
      <c r="V10" s="44">
        <f t="shared" si="4"/>
        <v>22</v>
      </c>
      <c r="W10" s="44">
        <f t="shared" si="4"/>
        <v>6</v>
      </c>
      <c r="X10" s="44">
        <f t="shared" si="4"/>
        <v>16</v>
      </c>
      <c r="Y10" s="44">
        <f t="shared" si="4"/>
        <v>6</v>
      </c>
      <c r="Z10" s="44">
        <f t="shared" si="4"/>
        <v>21</v>
      </c>
      <c r="AA10" s="44">
        <f t="shared" si="4"/>
        <v>0</v>
      </c>
      <c r="AB10" s="44">
        <f t="shared" si="4"/>
        <v>18</v>
      </c>
      <c r="AC10" s="44">
        <f t="shared" si="4"/>
        <v>0</v>
      </c>
      <c r="AD10" s="44">
        <f t="shared" si="4"/>
        <v>0</v>
      </c>
      <c r="AE10" s="44">
        <f t="shared" si="1"/>
        <v>323</v>
      </c>
      <c r="AF10" s="44">
        <f t="shared" si="2"/>
        <v>264</v>
      </c>
      <c r="AG10" s="45">
        <f t="shared" si="3"/>
        <v>0.8173374613003096</v>
      </c>
    </row>
    <row r="11" spans="1:33" x14ac:dyDescent="0.2">
      <c r="A11" s="56"/>
      <c r="B11" s="57" t="s">
        <v>8</v>
      </c>
      <c r="C11" s="28" t="s">
        <v>9</v>
      </c>
      <c r="D11" s="28" t="s">
        <v>10</v>
      </c>
      <c r="E11" s="29">
        <v>39</v>
      </c>
      <c r="F11" s="30">
        <v>35</v>
      </c>
      <c r="G11" s="31">
        <f t="shared" si="0"/>
        <v>0.89743589743589747</v>
      </c>
      <c r="H11" s="30"/>
      <c r="I11" s="30"/>
      <c r="J11" s="30">
        <v>1</v>
      </c>
      <c r="K11" s="30"/>
      <c r="L11" s="30">
        <v>3</v>
      </c>
      <c r="M11" s="30"/>
      <c r="N11" s="30">
        <v>3</v>
      </c>
      <c r="O11" s="30">
        <v>1</v>
      </c>
      <c r="P11" s="30">
        <v>3</v>
      </c>
      <c r="Q11" s="30">
        <v>1</v>
      </c>
      <c r="R11" s="30">
        <v>4</v>
      </c>
      <c r="S11" s="30">
        <v>5</v>
      </c>
      <c r="T11" s="30">
        <v>2</v>
      </c>
      <c r="U11" s="30">
        <v>1</v>
      </c>
      <c r="V11" s="30">
        <v>5</v>
      </c>
      <c r="W11" s="30"/>
      <c r="X11" s="30">
        <v>4</v>
      </c>
      <c r="Y11" s="30"/>
      <c r="Z11" s="30"/>
      <c r="AA11" s="30"/>
      <c r="AB11" s="30">
        <v>2</v>
      </c>
      <c r="AC11" s="30"/>
      <c r="AD11" s="30"/>
      <c r="AE11" s="30">
        <f>+SUM(H11:AD11)</f>
        <v>35</v>
      </c>
      <c r="AF11" s="30">
        <f>+SUM(L11:AD11)</f>
        <v>34</v>
      </c>
      <c r="AG11" s="32">
        <f t="shared" si="3"/>
        <v>0.97142857142857142</v>
      </c>
    </row>
    <row r="12" spans="1:33" x14ac:dyDescent="0.2">
      <c r="A12" s="56"/>
      <c r="B12" s="57"/>
      <c r="C12" s="28" t="s">
        <v>11</v>
      </c>
      <c r="D12" s="28" t="s">
        <v>12</v>
      </c>
      <c r="E12" s="29">
        <v>91</v>
      </c>
      <c r="F12" s="30">
        <v>88</v>
      </c>
      <c r="G12" s="31">
        <f t="shared" si="0"/>
        <v>0.96703296703296704</v>
      </c>
      <c r="H12" s="30">
        <v>2</v>
      </c>
      <c r="I12" s="30"/>
      <c r="J12" s="30"/>
      <c r="K12" s="30"/>
      <c r="L12" s="30">
        <v>6</v>
      </c>
      <c r="M12" s="30"/>
      <c r="N12" s="30">
        <v>12</v>
      </c>
      <c r="O12" s="30"/>
      <c r="P12" s="30">
        <v>5</v>
      </c>
      <c r="Q12" s="30"/>
      <c r="R12" s="30">
        <v>16</v>
      </c>
      <c r="S12" s="30"/>
      <c r="T12" s="30">
        <v>12</v>
      </c>
      <c r="U12" s="30"/>
      <c r="V12" s="30">
        <v>13</v>
      </c>
      <c r="W12" s="30"/>
      <c r="X12" s="30">
        <v>3</v>
      </c>
      <c r="Y12" s="30"/>
      <c r="Z12" s="30">
        <v>8</v>
      </c>
      <c r="AA12" s="30"/>
      <c r="AB12" s="30">
        <v>10</v>
      </c>
      <c r="AC12" s="30"/>
      <c r="AD12" s="30">
        <v>1</v>
      </c>
      <c r="AE12" s="30">
        <f>+SUM(H12:AD12)</f>
        <v>88</v>
      </c>
      <c r="AF12" s="30">
        <f>+SUM(L12:AD12)</f>
        <v>86</v>
      </c>
      <c r="AG12" s="32">
        <f t="shared" si="3"/>
        <v>0.97727272727272729</v>
      </c>
    </row>
    <row r="13" spans="1:33" x14ac:dyDescent="0.2">
      <c r="A13" s="56"/>
      <c r="B13" s="57"/>
      <c r="C13" s="28" t="s">
        <v>13</v>
      </c>
      <c r="D13" s="28" t="s">
        <v>14</v>
      </c>
      <c r="E13" s="29">
        <v>95</v>
      </c>
      <c r="F13" s="30">
        <v>94</v>
      </c>
      <c r="G13" s="31">
        <f t="shared" si="0"/>
        <v>0.98947368421052628</v>
      </c>
      <c r="H13" s="30">
        <v>2</v>
      </c>
      <c r="I13" s="30"/>
      <c r="J13" s="30"/>
      <c r="K13" s="30"/>
      <c r="L13" s="30"/>
      <c r="M13" s="30"/>
      <c r="N13" s="30">
        <v>2</v>
      </c>
      <c r="O13" s="30"/>
      <c r="P13" s="30"/>
      <c r="Q13" s="30">
        <v>5</v>
      </c>
      <c r="R13" s="30">
        <v>4</v>
      </c>
      <c r="S13" s="30">
        <v>5</v>
      </c>
      <c r="T13" s="30">
        <v>12</v>
      </c>
      <c r="U13" s="30">
        <v>13</v>
      </c>
      <c r="V13" s="30">
        <v>5</v>
      </c>
      <c r="W13" s="30">
        <v>13</v>
      </c>
      <c r="X13" s="30">
        <v>4</v>
      </c>
      <c r="Y13" s="30">
        <v>11</v>
      </c>
      <c r="Z13" s="30">
        <v>8</v>
      </c>
      <c r="AA13" s="30">
        <v>3</v>
      </c>
      <c r="AB13" s="30">
        <v>5</v>
      </c>
      <c r="AC13" s="30">
        <v>2</v>
      </c>
      <c r="AD13" s="30"/>
      <c r="AE13" s="30">
        <f>+SUM(H13:AD13)</f>
        <v>94</v>
      </c>
      <c r="AF13" s="30">
        <f>+SUM(L13:AD13)</f>
        <v>92</v>
      </c>
      <c r="AG13" s="32">
        <f t="shared" si="3"/>
        <v>0.97872340425531912</v>
      </c>
    </row>
    <row r="14" spans="1:33" x14ac:dyDescent="0.2">
      <c r="A14" s="56"/>
      <c r="B14" s="57"/>
      <c r="C14" s="67" t="s">
        <v>48</v>
      </c>
      <c r="D14" s="68"/>
      <c r="E14" s="42">
        <f>SUM(E11:E13)</f>
        <v>225</v>
      </c>
      <c r="F14" s="42">
        <f>SUM(F11:F13)</f>
        <v>217</v>
      </c>
      <c r="G14" s="43">
        <f t="shared" si="0"/>
        <v>0.96444444444444444</v>
      </c>
      <c r="H14" s="44">
        <f t="shared" ref="H14:AD14" si="5">SUM(H11:H13)</f>
        <v>4</v>
      </c>
      <c r="I14" s="44">
        <f t="shared" si="5"/>
        <v>0</v>
      </c>
      <c r="J14" s="44">
        <f t="shared" si="5"/>
        <v>1</v>
      </c>
      <c r="K14" s="44">
        <f t="shared" si="5"/>
        <v>0</v>
      </c>
      <c r="L14" s="44">
        <f t="shared" si="5"/>
        <v>9</v>
      </c>
      <c r="M14" s="44">
        <f t="shared" si="5"/>
        <v>0</v>
      </c>
      <c r="N14" s="44">
        <f t="shared" si="5"/>
        <v>17</v>
      </c>
      <c r="O14" s="44">
        <f t="shared" si="5"/>
        <v>1</v>
      </c>
      <c r="P14" s="44">
        <f t="shared" si="5"/>
        <v>8</v>
      </c>
      <c r="Q14" s="44">
        <f t="shared" si="5"/>
        <v>6</v>
      </c>
      <c r="R14" s="44">
        <f t="shared" si="5"/>
        <v>24</v>
      </c>
      <c r="S14" s="44">
        <f t="shared" si="5"/>
        <v>10</v>
      </c>
      <c r="T14" s="44">
        <f t="shared" si="5"/>
        <v>26</v>
      </c>
      <c r="U14" s="44">
        <f t="shared" si="5"/>
        <v>14</v>
      </c>
      <c r="V14" s="44">
        <f t="shared" si="5"/>
        <v>23</v>
      </c>
      <c r="W14" s="44">
        <f t="shared" si="5"/>
        <v>13</v>
      </c>
      <c r="X14" s="44">
        <f t="shared" si="5"/>
        <v>11</v>
      </c>
      <c r="Y14" s="44">
        <f t="shared" si="5"/>
        <v>11</v>
      </c>
      <c r="Z14" s="44">
        <f t="shared" si="5"/>
        <v>16</v>
      </c>
      <c r="AA14" s="44">
        <f t="shared" si="5"/>
        <v>3</v>
      </c>
      <c r="AB14" s="44">
        <f t="shared" si="5"/>
        <v>17</v>
      </c>
      <c r="AC14" s="44">
        <f t="shared" si="5"/>
        <v>2</v>
      </c>
      <c r="AD14" s="44">
        <f t="shared" si="5"/>
        <v>1</v>
      </c>
      <c r="AE14" s="44">
        <f t="shared" si="1"/>
        <v>217</v>
      </c>
      <c r="AF14" s="44">
        <f t="shared" si="2"/>
        <v>212</v>
      </c>
      <c r="AG14" s="45">
        <f t="shared" si="3"/>
        <v>0.97695852534562211</v>
      </c>
    </row>
    <row r="15" spans="1:33" ht="13.5" thickBot="1" x14ac:dyDescent="0.25">
      <c r="A15" s="58"/>
      <c r="B15" s="64" t="s">
        <v>48</v>
      </c>
      <c r="C15" s="65"/>
      <c r="D15" s="66"/>
      <c r="E15" s="48">
        <f>+E14+E10</f>
        <v>709</v>
      </c>
      <c r="F15" s="48">
        <f>+F14+F10</f>
        <v>540</v>
      </c>
      <c r="G15" s="49">
        <f t="shared" si="0"/>
        <v>0.76163610719322994</v>
      </c>
      <c r="H15" s="50">
        <f t="shared" ref="H15:AD15" si="6">+H14+H10</f>
        <v>28</v>
      </c>
      <c r="I15" s="50">
        <f t="shared" si="6"/>
        <v>3</v>
      </c>
      <c r="J15" s="50">
        <f t="shared" si="6"/>
        <v>32</v>
      </c>
      <c r="K15" s="50">
        <f t="shared" si="6"/>
        <v>1</v>
      </c>
      <c r="L15" s="50">
        <f t="shared" si="6"/>
        <v>38</v>
      </c>
      <c r="M15" s="50">
        <f t="shared" si="6"/>
        <v>3</v>
      </c>
      <c r="N15" s="50">
        <f t="shared" si="6"/>
        <v>43</v>
      </c>
      <c r="O15" s="50">
        <f t="shared" si="6"/>
        <v>10</v>
      </c>
      <c r="P15" s="50">
        <f t="shared" si="6"/>
        <v>33</v>
      </c>
      <c r="Q15" s="50">
        <f t="shared" si="6"/>
        <v>14</v>
      </c>
      <c r="R15" s="50">
        <f t="shared" si="6"/>
        <v>49</v>
      </c>
      <c r="S15" s="50">
        <f t="shared" si="6"/>
        <v>21</v>
      </c>
      <c r="T15" s="50">
        <f t="shared" si="6"/>
        <v>55</v>
      </c>
      <c r="U15" s="50">
        <f t="shared" si="6"/>
        <v>24</v>
      </c>
      <c r="V15" s="50">
        <f t="shared" si="6"/>
        <v>45</v>
      </c>
      <c r="W15" s="50">
        <f t="shared" si="6"/>
        <v>19</v>
      </c>
      <c r="X15" s="50">
        <f t="shared" si="6"/>
        <v>27</v>
      </c>
      <c r="Y15" s="50">
        <f t="shared" si="6"/>
        <v>17</v>
      </c>
      <c r="Z15" s="50">
        <f t="shared" si="6"/>
        <v>37</v>
      </c>
      <c r="AA15" s="50">
        <f t="shared" si="6"/>
        <v>3</v>
      </c>
      <c r="AB15" s="50">
        <f t="shared" si="6"/>
        <v>35</v>
      </c>
      <c r="AC15" s="50">
        <f t="shared" si="6"/>
        <v>2</v>
      </c>
      <c r="AD15" s="50">
        <f t="shared" si="6"/>
        <v>1</v>
      </c>
      <c r="AE15" s="50">
        <f t="shared" si="1"/>
        <v>540</v>
      </c>
      <c r="AF15" s="50">
        <f t="shared" si="2"/>
        <v>476</v>
      </c>
      <c r="AG15" s="51">
        <f t="shared" si="3"/>
        <v>0.88148148148148153</v>
      </c>
    </row>
    <row r="16" spans="1:33" ht="13.5" thickBot="1" x14ac:dyDescent="0.25">
      <c r="A16" s="59"/>
      <c r="B16" s="59"/>
      <c r="C16" s="5"/>
      <c r="D16" s="2"/>
      <c r="E16" s="1"/>
      <c r="AG16" s="6"/>
    </row>
    <row r="17" spans="1:33" x14ac:dyDescent="0.2">
      <c r="A17" s="54" t="s">
        <v>15</v>
      </c>
      <c r="B17" s="55" t="s">
        <v>3</v>
      </c>
      <c r="C17" s="23" t="s">
        <v>16</v>
      </c>
      <c r="D17" s="23" t="s">
        <v>17</v>
      </c>
      <c r="E17" s="24">
        <v>96</v>
      </c>
      <c r="F17" s="25">
        <v>61</v>
      </c>
      <c r="G17" s="26">
        <f t="shared" si="0"/>
        <v>0.63541666666666663</v>
      </c>
      <c r="H17" s="25">
        <v>3</v>
      </c>
      <c r="I17" s="25">
        <v>3</v>
      </c>
      <c r="J17" s="25">
        <v>3</v>
      </c>
      <c r="K17" s="25">
        <v>4</v>
      </c>
      <c r="L17" s="25">
        <v>3</v>
      </c>
      <c r="M17" s="25">
        <v>4</v>
      </c>
      <c r="N17" s="25">
        <v>1</v>
      </c>
      <c r="O17" s="25">
        <v>2</v>
      </c>
      <c r="P17" s="25">
        <v>4</v>
      </c>
      <c r="Q17" s="25">
        <v>17</v>
      </c>
      <c r="R17" s="25">
        <v>2</v>
      </c>
      <c r="S17" s="25">
        <v>2</v>
      </c>
      <c r="T17" s="25"/>
      <c r="U17" s="25"/>
      <c r="V17" s="25">
        <v>1</v>
      </c>
      <c r="W17" s="25">
        <v>1</v>
      </c>
      <c r="X17" s="25">
        <v>1</v>
      </c>
      <c r="Y17" s="25">
        <v>2</v>
      </c>
      <c r="Z17" s="25">
        <v>2</v>
      </c>
      <c r="AA17" s="25">
        <v>3</v>
      </c>
      <c r="AB17" s="25">
        <v>3</v>
      </c>
      <c r="AC17" s="25"/>
      <c r="AD17" s="25"/>
      <c r="AE17" s="25">
        <f t="shared" si="1"/>
        <v>61</v>
      </c>
      <c r="AF17" s="25">
        <f t="shared" si="2"/>
        <v>48</v>
      </c>
      <c r="AG17" s="27">
        <f t="shared" si="3"/>
        <v>0.78688524590163933</v>
      </c>
    </row>
    <row r="18" spans="1:33" x14ac:dyDescent="0.2">
      <c r="A18" s="56"/>
      <c r="B18" s="57"/>
      <c r="C18" s="28" t="s">
        <v>18</v>
      </c>
      <c r="D18" s="28" t="s">
        <v>19</v>
      </c>
      <c r="E18" s="29">
        <v>119</v>
      </c>
      <c r="F18" s="30">
        <v>79</v>
      </c>
      <c r="G18" s="31">
        <f t="shared" si="0"/>
        <v>0.66386554621848737</v>
      </c>
      <c r="H18" s="30">
        <v>10</v>
      </c>
      <c r="I18" s="30">
        <v>1</v>
      </c>
      <c r="J18" s="30">
        <v>1</v>
      </c>
      <c r="K18" s="30">
        <v>4</v>
      </c>
      <c r="L18" s="30">
        <v>2</v>
      </c>
      <c r="M18" s="30">
        <v>7</v>
      </c>
      <c r="N18" s="30">
        <v>3</v>
      </c>
      <c r="O18" s="30">
        <v>6</v>
      </c>
      <c r="P18" s="30">
        <v>4</v>
      </c>
      <c r="Q18" s="30">
        <v>4</v>
      </c>
      <c r="R18" s="30">
        <v>2</v>
      </c>
      <c r="S18" s="30">
        <v>4</v>
      </c>
      <c r="T18" s="30">
        <v>3</v>
      </c>
      <c r="U18" s="30">
        <v>1</v>
      </c>
      <c r="V18" s="30">
        <v>6</v>
      </c>
      <c r="W18" s="30">
        <v>2</v>
      </c>
      <c r="X18" s="30">
        <v>4</v>
      </c>
      <c r="Y18" s="30">
        <v>2</v>
      </c>
      <c r="Z18" s="30">
        <v>2</v>
      </c>
      <c r="AA18" s="30">
        <v>5</v>
      </c>
      <c r="AB18" s="30">
        <v>6</v>
      </c>
      <c r="AC18" s="30"/>
      <c r="AD18" s="30"/>
      <c r="AE18" s="30">
        <f t="shared" si="1"/>
        <v>79</v>
      </c>
      <c r="AF18" s="30">
        <f t="shared" si="2"/>
        <v>63</v>
      </c>
      <c r="AG18" s="32">
        <f t="shared" si="3"/>
        <v>0.79746835443037978</v>
      </c>
    </row>
    <row r="19" spans="1:33" x14ac:dyDescent="0.2">
      <c r="A19" s="56"/>
      <c r="B19" s="57"/>
      <c r="C19" s="28" t="s">
        <v>20</v>
      </c>
      <c r="D19" s="28" t="s">
        <v>21</v>
      </c>
      <c r="E19" s="29">
        <v>175</v>
      </c>
      <c r="F19" s="30">
        <v>137</v>
      </c>
      <c r="G19" s="31">
        <f t="shared" si="0"/>
        <v>0.78285714285714281</v>
      </c>
      <c r="H19" s="30">
        <v>15</v>
      </c>
      <c r="I19" s="30">
        <v>9</v>
      </c>
      <c r="J19" s="30">
        <v>2</v>
      </c>
      <c r="K19" s="30">
        <v>5</v>
      </c>
      <c r="L19" s="30">
        <v>6</v>
      </c>
      <c r="M19" s="30"/>
      <c r="N19" s="30">
        <v>5</v>
      </c>
      <c r="O19" s="30">
        <v>5</v>
      </c>
      <c r="P19" s="30">
        <v>5</v>
      </c>
      <c r="Q19" s="30">
        <v>6</v>
      </c>
      <c r="R19" s="30">
        <v>15</v>
      </c>
      <c r="S19" s="30">
        <v>11</v>
      </c>
      <c r="T19" s="30">
        <v>4</v>
      </c>
      <c r="U19" s="30">
        <v>11</v>
      </c>
      <c r="V19" s="30">
        <v>11</v>
      </c>
      <c r="W19" s="30">
        <v>3</v>
      </c>
      <c r="X19" s="30">
        <v>12</v>
      </c>
      <c r="Y19" s="30">
        <v>3</v>
      </c>
      <c r="Z19" s="30">
        <v>2</v>
      </c>
      <c r="AA19" s="30"/>
      <c r="AB19" s="30">
        <v>7</v>
      </c>
      <c r="AC19" s="30"/>
      <c r="AD19" s="30"/>
      <c r="AE19" s="30">
        <f t="shared" si="1"/>
        <v>137</v>
      </c>
      <c r="AF19" s="30">
        <f t="shared" si="2"/>
        <v>106</v>
      </c>
      <c r="AG19" s="32">
        <f t="shared" si="3"/>
        <v>0.77372262773722633</v>
      </c>
    </row>
    <row r="20" spans="1:33" x14ac:dyDescent="0.2">
      <c r="A20" s="56"/>
      <c r="B20" s="57"/>
      <c r="C20" s="67" t="s">
        <v>48</v>
      </c>
      <c r="D20" s="68"/>
      <c r="E20" s="42">
        <f>SUM(E17:E19)</f>
        <v>390</v>
      </c>
      <c r="F20" s="42">
        <f>SUM(F17:F19)</f>
        <v>277</v>
      </c>
      <c r="G20" s="43">
        <f t="shared" si="0"/>
        <v>0.71025641025641029</v>
      </c>
      <c r="H20" s="44">
        <f t="shared" ref="H20:AD20" si="7">SUM(H17:H19)</f>
        <v>28</v>
      </c>
      <c r="I20" s="44">
        <f t="shared" si="7"/>
        <v>13</v>
      </c>
      <c r="J20" s="44">
        <f t="shared" si="7"/>
        <v>6</v>
      </c>
      <c r="K20" s="44">
        <f t="shared" si="7"/>
        <v>13</v>
      </c>
      <c r="L20" s="44">
        <f t="shared" si="7"/>
        <v>11</v>
      </c>
      <c r="M20" s="44">
        <f t="shared" si="7"/>
        <v>11</v>
      </c>
      <c r="N20" s="44">
        <f t="shared" si="7"/>
        <v>9</v>
      </c>
      <c r="O20" s="44">
        <f t="shared" si="7"/>
        <v>13</v>
      </c>
      <c r="P20" s="44">
        <f t="shared" si="7"/>
        <v>13</v>
      </c>
      <c r="Q20" s="44">
        <f t="shared" si="7"/>
        <v>27</v>
      </c>
      <c r="R20" s="44">
        <f t="shared" si="7"/>
        <v>19</v>
      </c>
      <c r="S20" s="44">
        <f t="shared" si="7"/>
        <v>17</v>
      </c>
      <c r="T20" s="44">
        <f t="shared" si="7"/>
        <v>7</v>
      </c>
      <c r="U20" s="44">
        <f t="shared" si="7"/>
        <v>12</v>
      </c>
      <c r="V20" s="44">
        <f t="shared" si="7"/>
        <v>18</v>
      </c>
      <c r="W20" s="44">
        <f t="shared" si="7"/>
        <v>6</v>
      </c>
      <c r="X20" s="44">
        <f t="shared" si="7"/>
        <v>17</v>
      </c>
      <c r="Y20" s="44">
        <f t="shared" si="7"/>
        <v>7</v>
      </c>
      <c r="Z20" s="44">
        <f t="shared" si="7"/>
        <v>6</v>
      </c>
      <c r="AA20" s="44">
        <f t="shared" si="7"/>
        <v>8</v>
      </c>
      <c r="AB20" s="44">
        <f t="shared" si="7"/>
        <v>16</v>
      </c>
      <c r="AC20" s="44">
        <f t="shared" si="7"/>
        <v>0</v>
      </c>
      <c r="AD20" s="44">
        <f t="shared" si="7"/>
        <v>0</v>
      </c>
      <c r="AE20" s="44">
        <f t="shared" si="1"/>
        <v>277</v>
      </c>
      <c r="AF20" s="44">
        <f t="shared" si="2"/>
        <v>217</v>
      </c>
      <c r="AG20" s="45">
        <f t="shared" si="3"/>
        <v>0.78339350180505418</v>
      </c>
    </row>
    <row r="21" spans="1:33" x14ac:dyDescent="0.2">
      <c r="A21" s="56"/>
      <c r="B21" s="57" t="s">
        <v>8</v>
      </c>
      <c r="C21" s="28" t="s">
        <v>22</v>
      </c>
      <c r="D21" s="28" t="s">
        <v>23</v>
      </c>
      <c r="E21" s="29">
        <v>9</v>
      </c>
      <c r="F21" s="30">
        <v>8</v>
      </c>
      <c r="G21" s="31">
        <f t="shared" si="0"/>
        <v>0.88888888888888884</v>
      </c>
      <c r="H21" s="30"/>
      <c r="I21" s="30">
        <v>1</v>
      </c>
      <c r="J21" s="30"/>
      <c r="K21" s="30"/>
      <c r="L21" s="30"/>
      <c r="M21" s="30">
        <v>1</v>
      </c>
      <c r="N21" s="30"/>
      <c r="O21" s="30"/>
      <c r="P21" s="30"/>
      <c r="Q21" s="30">
        <v>1</v>
      </c>
      <c r="R21" s="30"/>
      <c r="S21" s="30">
        <v>1</v>
      </c>
      <c r="T21" s="30"/>
      <c r="U21" s="30"/>
      <c r="V21" s="30"/>
      <c r="W21" s="30">
        <v>3</v>
      </c>
      <c r="X21" s="30"/>
      <c r="Y21" s="30">
        <v>1</v>
      </c>
      <c r="Z21" s="30"/>
      <c r="AA21" s="30"/>
      <c r="AB21" s="30"/>
      <c r="AC21" s="30"/>
      <c r="AD21" s="30"/>
      <c r="AE21" s="30">
        <f t="shared" si="1"/>
        <v>8</v>
      </c>
      <c r="AF21" s="30">
        <f t="shared" si="2"/>
        <v>7</v>
      </c>
      <c r="AG21" s="32">
        <f t="shared" si="3"/>
        <v>0.875</v>
      </c>
    </row>
    <row r="22" spans="1:33" x14ac:dyDescent="0.2">
      <c r="A22" s="56"/>
      <c r="B22" s="57"/>
      <c r="C22" s="28" t="s">
        <v>24</v>
      </c>
      <c r="D22" s="28" t="s">
        <v>25</v>
      </c>
      <c r="E22" s="29">
        <v>13</v>
      </c>
      <c r="F22" s="30">
        <v>13</v>
      </c>
      <c r="G22" s="31">
        <f t="shared" si="0"/>
        <v>1</v>
      </c>
      <c r="H22" s="30"/>
      <c r="I22" s="30"/>
      <c r="J22" s="30">
        <v>1</v>
      </c>
      <c r="K22" s="30"/>
      <c r="L22" s="30">
        <v>1</v>
      </c>
      <c r="M22" s="30"/>
      <c r="N22" s="30"/>
      <c r="O22" s="30"/>
      <c r="P22" s="30">
        <v>3</v>
      </c>
      <c r="Q22" s="30"/>
      <c r="R22" s="30"/>
      <c r="S22" s="30"/>
      <c r="T22" s="30">
        <v>6</v>
      </c>
      <c r="U22" s="30"/>
      <c r="V22" s="30">
        <v>2</v>
      </c>
      <c r="W22" s="30"/>
      <c r="X22" s="30"/>
      <c r="Y22" s="30"/>
      <c r="Z22" s="30"/>
      <c r="AA22" s="30"/>
      <c r="AB22" s="30"/>
      <c r="AC22" s="30"/>
      <c r="AD22" s="30"/>
      <c r="AE22" s="30">
        <f t="shared" si="1"/>
        <v>13</v>
      </c>
      <c r="AF22" s="30">
        <f t="shared" si="2"/>
        <v>12</v>
      </c>
      <c r="AG22" s="32">
        <f t="shared" si="3"/>
        <v>0.92307692307692313</v>
      </c>
    </row>
    <row r="23" spans="1:33" x14ac:dyDescent="0.2">
      <c r="A23" s="56"/>
      <c r="B23" s="57"/>
      <c r="C23" s="28" t="s">
        <v>26</v>
      </c>
      <c r="D23" s="28" t="s">
        <v>27</v>
      </c>
      <c r="E23" s="29">
        <v>24</v>
      </c>
      <c r="F23" s="30">
        <v>21</v>
      </c>
      <c r="G23" s="31">
        <f t="shared" si="0"/>
        <v>0.875</v>
      </c>
      <c r="H23" s="30">
        <v>4</v>
      </c>
      <c r="I23" s="30"/>
      <c r="J23" s="30">
        <v>2</v>
      </c>
      <c r="K23" s="30"/>
      <c r="L23" s="30"/>
      <c r="M23" s="30"/>
      <c r="N23" s="30">
        <v>4</v>
      </c>
      <c r="O23" s="30"/>
      <c r="P23" s="30">
        <v>4</v>
      </c>
      <c r="Q23" s="30"/>
      <c r="R23" s="30">
        <v>1</v>
      </c>
      <c r="S23" s="30"/>
      <c r="T23" s="30">
        <v>1</v>
      </c>
      <c r="U23" s="30"/>
      <c r="V23" s="30">
        <v>1</v>
      </c>
      <c r="W23" s="30"/>
      <c r="X23" s="30">
        <v>2</v>
      </c>
      <c r="Y23" s="30"/>
      <c r="Z23" s="30">
        <v>2</v>
      </c>
      <c r="AA23" s="30"/>
      <c r="AB23" s="30"/>
      <c r="AC23" s="30"/>
      <c r="AD23" s="30"/>
      <c r="AE23" s="30">
        <f t="shared" si="1"/>
        <v>21</v>
      </c>
      <c r="AF23" s="30">
        <f t="shared" si="2"/>
        <v>15</v>
      </c>
      <c r="AG23" s="32">
        <f t="shared" si="3"/>
        <v>0.7142857142857143</v>
      </c>
    </row>
    <row r="24" spans="1:33" x14ac:dyDescent="0.2">
      <c r="A24" s="56"/>
      <c r="B24" s="57"/>
      <c r="C24" s="28" t="s">
        <v>28</v>
      </c>
      <c r="D24" s="28" t="s">
        <v>29</v>
      </c>
      <c r="E24" s="29">
        <v>34</v>
      </c>
      <c r="F24" s="30">
        <v>33</v>
      </c>
      <c r="G24" s="31">
        <f t="shared" si="0"/>
        <v>0.97058823529411764</v>
      </c>
      <c r="H24" s="30">
        <v>2</v>
      </c>
      <c r="I24" s="30"/>
      <c r="J24" s="30">
        <v>4</v>
      </c>
      <c r="K24" s="30"/>
      <c r="L24" s="30">
        <v>6</v>
      </c>
      <c r="M24" s="30">
        <v>1</v>
      </c>
      <c r="N24" s="30">
        <v>9</v>
      </c>
      <c r="O24" s="30">
        <v>1</v>
      </c>
      <c r="P24" s="30">
        <v>3</v>
      </c>
      <c r="Q24" s="30"/>
      <c r="R24" s="30"/>
      <c r="S24" s="30">
        <v>2</v>
      </c>
      <c r="T24" s="30">
        <v>1</v>
      </c>
      <c r="U24" s="30"/>
      <c r="V24" s="30">
        <v>3</v>
      </c>
      <c r="W24" s="30"/>
      <c r="X24" s="30"/>
      <c r="Y24" s="30">
        <v>1</v>
      </c>
      <c r="Z24" s="30"/>
      <c r="AA24" s="30"/>
      <c r="AB24" s="30"/>
      <c r="AC24" s="30"/>
      <c r="AD24" s="30"/>
      <c r="AE24" s="30">
        <f t="shared" si="1"/>
        <v>33</v>
      </c>
      <c r="AF24" s="30">
        <f t="shared" si="2"/>
        <v>27</v>
      </c>
      <c r="AG24" s="32">
        <f t="shared" si="3"/>
        <v>0.81818181818181823</v>
      </c>
    </row>
    <row r="25" spans="1:33" x14ac:dyDescent="0.2">
      <c r="A25" s="56"/>
      <c r="B25" s="57"/>
      <c r="C25" s="28" t="s">
        <v>30</v>
      </c>
      <c r="D25" s="28" t="s">
        <v>31</v>
      </c>
      <c r="E25" s="29">
        <v>38</v>
      </c>
      <c r="F25" s="30">
        <v>34</v>
      </c>
      <c r="G25" s="31">
        <f t="shared" si="0"/>
        <v>0.89473684210526316</v>
      </c>
      <c r="H25" s="30">
        <v>3</v>
      </c>
      <c r="I25" s="30"/>
      <c r="J25" s="30">
        <v>3</v>
      </c>
      <c r="K25" s="30"/>
      <c r="L25" s="30">
        <v>2</v>
      </c>
      <c r="M25" s="30">
        <v>1</v>
      </c>
      <c r="N25" s="30">
        <v>1</v>
      </c>
      <c r="O25" s="30">
        <v>3</v>
      </c>
      <c r="P25" s="30">
        <v>2</v>
      </c>
      <c r="Q25" s="30"/>
      <c r="R25" s="30">
        <v>4</v>
      </c>
      <c r="S25" s="30">
        <v>2</v>
      </c>
      <c r="T25" s="30"/>
      <c r="U25" s="30">
        <v>2</v>
      </c>
      <c r="V25" s="30"/>
      <c r="W25" s="30">
        <v>2</v>
      </c>
      <c r="X25" s="30"/>
      <c r="Y25" s="30">
        <v>3</v>
      </c>
      <c r="Z25" s="30">
        <v>1</v>
      </c>
      <c r="AA25" s="30">
        <v>1</v>
      </c>
      <c r="AB25" s="30"/>
      <c r="AC25" s="30">
        <v>4</v>
      </c>
      <c r="AD25" s="30"/>
      <c r="AE25" s="30">
        <f t="shared" si="1"/>
        <v>34</v>
      </c>
      <c r="AF25" s="30">
        <f t="shared" si="2"/>
        <v>28</v>
      </c>
      <c r="AG25" s="32">
        <f t="shared" si="3"/>
        <v>0.82352941176470584</v>
      </c>
    </row>
    <row r="26" spans="1:33" x14ac:dyDescent="0.2">
      <c r="A26" s="56"/>
      <c r="B26" s="57"/>
      <c r="C26" s="67" t="s">
        <v>48</v>
      </c>
      <c r="D26" s="68"/>
      <c r="E26" s="42">
        <f>SUM(E21:E25)</f>
        <v>118</v>
      </c>
      <c r="F26" s="42">
        <f>SUM(F21:F25)</f>
        <v>109</v>
      </c>
      <c r="G26" s="43">
        <f t="shared" si="0"/>
        <v>0.92372881355932202</v>
      </c>
      <c r="H26" s="44">
        <f t="shared" ref="H26:AD26" si="8">SUM(H21:H25)</f>
        <v>9</v>
      </c>
      <c r="I26" s="44">
        <f t="shared" si="8"/>
        <v>1</v>
      </c>
      <c r="J26" s="44">
        <f t="shared" si="8"/>
        <v>10</v>
      </c>
      <c r="K26" s="44">
        <f t="shared" si="8"/>
        <v>0</v>
      </c>
      <c r="L26" s="44">
        <f t="shared" si="8"/>
        <v>9</v>
      </c>
      <c r="M26" s="44">
        <f t="shared" si="8"/>
        <v>3</v>
      </c>
      <c r="N26" s="44">
        <f t="shared" si="8"/>
        <v>14</v>
      </c>
      <c r="O26" s="44">
        <f t="shared" si="8"/>
        <v>4</v>
      </c>
      <c r="P26" s="44">
        <f t="shared" si="8"/>
        <v>12</v>
      </c>
      <c r="Q26" s="44">
        <f t="shared" si="8"/>
        <v>1</v>
      </c>
      <c r="R26" s="44">
        <f t="shared" si="8"/>
        <v>5</v>
      </c>
      <c r="S26" s="44">
        <f t="shared" si="8"/>
        <v>5</v>
      </c>
      <c r="T26" s="44">
        <f t="shared" si="8"/>
        <v>8</v>
      </c>
      <c r="U26" s="44">
        <f t="shared" si="8"/>
        <v>2</v>
      </c>
      <c r="V26" s="44">
        <f t="shared" si="8"/>
        <v>6</v>
      </c>
      <c r="W26" s="44">
        <f t="shared" si="8"/>
        <v>5</v>
      </c>
      <c r="X26" s="44">
        <f t="shared" si="8"/>
        <v>2</v>
      </c>
      <c r="Y26" s="44">
        <f t="shared" si="8"/>
        <v>5</v>
      </c>
      <c r="Z26" s="44">
        <f t="shared" si="8"/>
        <v>3</v>
      </c>
      <c r="AA26" s="44">
        <f t="shared" si="8"/>
        <v>1</v>
      </c>
      <c r="AB26" s="44">
        <f t="shared" si="8"/>
        <v>0</v>
      </c>
      <c r="AC26" s="44">
        <f t="shared" si="8"/>
        <v>4</v>
      </c>
      <c r="AD26" s="44">
        <f t="shared" si="8"/>
        <v>0</v>
      </c>
      <c r="AE26" s="44">
        <f t="shared" si="1"/>
        <v>109</v>
      </c>
      <c r="AF26" s="44">
        <f t="shared" si="2"/>
        <v>89</v>
      </c>
      <c r="AG26" s="45">
        <f t="shared" si="3"/>
        <v>0.8165137614678899</v>
      </c>
    </row>
    <row r="27" spans="1:33" ht="13.5" thickBot="1" x14ac:dyDescent="0.25">
      <c r="A27" s="58"/>
      <c r="B27" s="64" t="s">
        <v>48</v>
      </c>
      <c r="C27" s="65"/>
      <c r="D27" s="66"/>
      <c r="E27" s="48">
        <f>+E26+E20</f>
        <v>508</v>
      </c>
      <c r="F27" s="48">
        <f>+F26+F20</f>
        <v>386</v>
      </c>
      <c r="G27" s="49">
        <f t="shared" si="0"/>
        <v>0.75984251968503935</v>
      </c>
      <c r="H27" s="50">
        <f t="shared" ref="H27:AD27" si="9">+H26+H20</f>
        <v>37</v>
      </c>
      <c r="I27" s="50">
        <f t="shared" si="9"/>
        <v>14</v>
      </c>
      <c r="J27" s="50">
        <f t="shared" si="9"/>
        <v>16</v>
      </c>
      <c r="K27" s="50">
        <f t="shared" si="9"/>
        <v>13</v>
      </c>
      <c r="L27" s="50">
        <f t="shared" si="9"/>
        <v>20</v>
      </c>
      <c r="M27" s="50">
        <f t="shared" si="9"/>
        <v>14</v>
      </c>
      <c r="N27" s="50">
        <f t="shared" si="9"/>
        <v>23</v>
      </c>
      <c r="O27" s="50">
        <f t="shared" si="9"/>
        <v>17</v>
      </c>
      <c r="P27" s="50">
        <f t="shared" si="9"/>
        <v>25</v>
      </c>
      <c r="Q27" s="50">
        <f t="shared" si="9"/>
        <v>28</v>
      </c>
      <c r="R27" s="50">
        <f t="shared" si="9"/>
        <v>24</v>
      </c>
      <c r="S27" s="50">
        <f t="shared" si="9"/>
        <v>22</v>
      </c>
      <c r="T27" s="50">
        <f t="shared" si="9"/>
        <v>15</v>
      </c>
      <c r="U27" s="50">
        <f t="shared" si="9"/>
        <v>14</v>
      </c>
      <c r="V27" s="50">
        <f t="shared" si="9"/>
        <v>24</v>
      </c>
      <c r="W27" s="50">
        <f t="shared" si="9"/>
        <v>11</v>
      </c>
      <c r="X27" s="50">
        <f t="shared" si="9"/>
        <v>19</v>
      </c>
      <c r="Y27" s="50">
        <f t="shared" si="9"/>
        <v>12</v>
      </c>
      <c r="Z27" s="50">
        <f t="shared" si="9"/>
        <v>9</v>
      </c>
      <c r="AA27" s="50">
        <f t="shared" si="9"/>
        <v>9</v>
      </c>
      <c r="AB27" s="50">
        <f t="shared" si="9"/>
        <v>16</v>
      </c>
      <c r="AC27" s="50">
        <f t="shared" si="9"/>
        <v>4</v>
      </c>
      <c r="AD27" s="50">
        <f t="shared" si="9"/>
        <v>0</v>
      </c>
      <c r="AE27" s="50">
        <f t="shared" si="1"/>
        <v>386</v>
      </c>
      <c r="AF27" s="50">
        <f t="shared" si="2"/>
        <v>306</v>
      </c>
      <c r="AG27" s="51">
        <f t="shared" si="3"/>
        <v>0.79274611398963735</v>
      </c>
    </row>
    <row r="28" spans="1:33" ht="13.5" thickBot="1" x14ac:dyDescent="0.25">
      <c r="A28" s="59"/>
      <c r="B28" s="59"/>
      <c r="C28" s="5"/>
      <c r="D28" s="2"/>
      <c r="E28" s="1"/>
      <c r="AG28" s="6"/>
    </row>
    <row r="29" spans="1:33" x14ac:dyDescent="0.2">
      <c r="A29" s="60" t="s">
        <v>32</v>
      </c>
      <c r="B29" s="55" t="s">
        <v>3</v>
      </c>
      <c r="C29" s="23" t="s">
        <v>33</v>
      </c>
      <c r="D29" s="23" t="s">
        <v>34</v>
      </c>
      <c r="E29" s="24">
        <v>145</v>
      </c>
      <c r="F29" s="25">
        <v>121</v>
      </c>
      <c r="G29" s="26">
        <f t="shared" si="0"/>
        <v>0.83448275862068966</v>
      </c>
      <c r="H29" s="25">
        <v>1</v>
      </c>
      <c r="I29" s="25"/>
      <c r="J29" s="25">
        <v>2</v>
      </c>
      <c r="K29" s="25"/>
      <c r="L29" s="25">
        <v>7</v>
      </c>
      <c r="M29" s="25"/>
      <c r="N29" s="25">
        <v>13</v>
      </c>
      <c r="O29" s="25"/>
      <c r="P29" s="25">
        <v>20</v>
      </c>
      <c r="Q29" s="25"/>
      <c r="R29" s="25">
        <v>28</v>
      </c>
      <c r="S29" s="25"/>
      <c r="T29" s="25">
        <v>18</v>
      </c>
      <c r="U29" s="25">
        <v>1</v>
      </c>
      <c r="V29" s="25">
        <v>13</v>
      </c>
      <c r="W29" s="25"/>
      <c r="X29" s="25">
        <v>9</v>
      </c>
      <c r="Y29" s="25"/>
      <c r="Z29" s="25">
        <v>7</v>
      </c>
      <c r="AA29" s="25"/>
      <c r="AB29" s="25">
        <v>2</v>
      </c>
      <c r="AC29" s="25"/>
      <c r="AD29" s="25"/>
      <c r="AE29" s="25">
        <f t="shared" si="1"/>
        <v>121</v>
      </c>
      <c r="AF29" s="25">
        <f t="shared" si="2"/>
        <v>118</v>
      </c>
      <c r="AG29" s="27">
        <f t="shared" si="3"/>
        <v>0.97520661157024791</v>
      </c>
    </row>
    <row r="30" spans="1:33" x14ac:dyDescent="0.2">
      <c r="A30" s="61"/>
      <c r="B30" s="57"/>
      <c r="C30" s="28" t="s">
        <v>35</v>
      </c>
      <c r="D30" s="28" t="s">
        <v>36</v>
      </c>
      <c r="E30" s="29">
        <v>350</v>
      </c>
      <c r="F30" s="30">
        <v>262</v>
      </c>
      <c r="G30" s="31">
        <f t="shared" si="0"/>
        <v>0.74857142857142855</v>
      </c>
      <c r="H30" s="30">
        <v>14</v>
      </c>
      <c r="I30" s="30">
        <v>8</v>
      </c>
      <c r="J30" s="30">
        <v>10</v>
      </c>
      <c r="K30" s="30">
        <v>9</v>
      </c>
      <c r="L30" s="30">
        <v>10</v>
      </c>
      <c r="M30" s="30">
        <v>9</v>
      </c>
      <c r="N30" s="30">
        <v>5</v>
      </c>
      <c r="O30" s="30">
        <v>13</v>
      </c>
      <c r="P30" s="30">
        <v>9</v>
      </c>
      <c r="Q30" s="30">
        <v>13</v>
      </c>
      <c r="R30" s="30">
        <v>14</v>
      </c>
      <c r="S30" s="30">
        <v>36</v>
      </c>
      <c r="T30" s="30">
        <v>15</v>
      </c>
      <c r="U30" s="30">
        <v>26</v>
      </c>
      <c r="V30" s="30">
        <v>8</v>
      </c>
      <c r="W30" s="30">
        <v>16</v>
      </c>
      <c r="X30" s="30">
        <v>11</v>
      </c>
      <c r="Y30" s="30">
        <v>13</v>
      </c>
      <c r="Z30" s="30">
        <v>2</v>
      </c>
      <c r="AA30" s="30">
        <v>8</v>
      </c>
      <c r="AB30" s="30">
        <v>13</v>
      </c>
      <c r="AC30" s="30"/>
      <c r="AD30" s="30"/>
      <c r="AE30" s="30">
        <f t="shared" si="1"/>
        <v>262</v>
      </c>
      <c r="AF30" s="30">
        <f t="shared" si="2"/>
        <v>221</v>
      </c>
      <c r="AG30" s="32">
        <f t="shared" si="3"/>
        <v>0.84351145038167941</v>
      </c>
    </row>
    <row r="31" spans="1:33" x14ac:dyDescent="0.2">
      <c r="A31" s="61"/>
      <c r="B31" s="57"/>
      <c r="C31" s="67" t="s">
        <v>48</v>
      </c>
      <c r="D31" s="68"/>
      <c r="E31" s="42">
        <f>SUM(E29:E30)</f>
        <v>495</v>
      </c>
      <c r="F31" s="42">
        <f>SUM(F29:F30)</f>
        <v>383</v>
      </c>
      <c r="G31" s="43">
        <f t="shared" si="0"/>
        <v>0.77373737373737372</v>
      </c>
      <c r="H31" s="44">
        <f t="shared" ref="H31:AD31" si="10">SUM(H29:H30)</f>
        <v>15</v>
      </c>
      <c r="I31" s="44">
        <f t="shared" si="10"/>
        <v>8</v>
      </c>
      <c r="J31" s="44">
        <f t="shared" si="10"/>
        <v>12</v>
      </c>
      <c r="K31" s="44">
        <f t="shared" si="10"/>
        <v>9</v>
      </c>
      <c r="L31" s="44">
        <f t="shared" si="10"/>
        <v>17</v>
      </c>
      <c r="M31" s="44">
        <f t="shared" si="10"/>
        <v>9</v>
      </c>
      <c r="N31" s="44">
        <f t="shared" si="10"/>
        <v>18</v>
      </c>
      <c r="O31" s="44">
        <f t="shared" si="10"/>
        <v>13</v>
      </c>
      <c r="P31" s="44">
        <f t="shared" si="10"/>
        <v>29</v>
      </c>
      <c r="Q31" s="44">
        <f t="shared" si="10"/>
        <v>13</v>
      </c>
      <c r="R31" s="44">
        <f t="shared" si="10"/>
        <v>42</v>
      </c>
      <c r="S31" s="44">
        <f t="shared" si="10"/>
        <v>36</v>
      </c>
      <c r="T31" s="44">
        <f t="shared" si="10"/>
        <v>33</v>
      </c>
      <c r="U31" s="44">
        <f t="shared" si="10"/>
        <v>27</v>
      </c>
      <c r="V31" s="44">
        <f t="shared" si="10"/>
        <v>21</v>
      </c>
      <c r="W31" s="44">
        <f t="shared" si="10"/>
        <v>16</v>
      </c>
      <c r="X31" s="44">
        <f t="shared" si="10"/>
        <v>20</v>
      </c>
      <c r="Y31" s="44">
        <f t="shared" si="10"/>
        <v>13</v>
      </c>
      <c r="Z31" s="44">
        <f t="shared" si="10"/>
        <v>9</v>
      </c>
      <c r="AA31" s="44">
        <f t="shared" si="10"/>
        <v>8</v>
      </c>
      <c r="AB31" s="44">
        <f t="shared" si="10"/>
        <v>15</v>
      </c>
      <c r="AC31" s="44">
        <f t="shared" si="10"/>
        <v>0</v>
      </c>
      <c r="AD31" s="44">
        <f t="shared" si="10"/>
        <v>0</v>
      </c>
      <c r="AE31" s="44">
        <f t="shared" si="1"/>
        <v>383</v>
      </c>
      <c r="AF31" s="44">
        <f t="shared" si="2"/>
        <v>339</v>
      </c>
      <c r="AG31" s="45">
        <f t="shared" si="3"/>
        <v>0.88511749347258484</v>
      </c>
    </row>
    <row r="32" spans="1:33" x14ac:dyDescent="0.2">
      <c r="A32" s="61"/>
      <c r="B32" s="57" t="s">
        <v>8</v>
      </c>
      <c r="C32" s="28" t="s">
        <v>37</v>
      </c>
      <c r="D32" s="28" t="s">
        <v>38</v>
      </c>
      <c r="E32" s="29">
        <v>112</v>
      </c>
      <c r="F32" s="30">
        <v>105</v>
      </c>
      <c r="G32" s="31">
        <f t="shared" si="0"/>
        <v>0.9375</v>
      </c>
      <c r="H32" s="30">
        <v>2</v>
      </c>
      <c r="I32" s="30"/>
      <c r="J32" s="30">
        <v>2</v>
      </c>
      <c r="K32" s="30"/>
      <c r="L32" s="30">
        <v>1</v>
      </c>
      <c r="M32" s="30"/>
      <c r="N32" s="30">
        <v>12</v>
      </c>
      <c r="O32" s="30">
        <v>1</v>
      </c>
      <c r="P32" s="30">
        <v>18</v>
      </c>
      <c r="Q32" s="30"/>
      <c r="R32" s="30">
        <v>23</v>
      </c>
      <c r="S32" s="30"/>
      <c r="T32" s="30">
        <v>15</v>
      </c>
      <c r="U32" s="30"/>
      <c r="V32" s="30">
        <v>11</v>
      </c>
      <c r="W32" s="30"/>
      <c r="X32" s="30">
        <v>7</v>
      </c>
      <c r="Y32" s="30"/>
      <c r="Z32" s="30">
        <v>9</v>
      </c>
      <c r="AA32" s="30"/>
      <c r="AB32" s="30">
        <v>4</v>
      </c>
      <c r="AC32" s="30"/>
      <c r="AD32" s="30"/>
      <c r="AE32" s="30">
        <f t="shared" si="1"/>
        <v>105</v>
      </c>
      <c r="AF32" s="30">
        <f t="shared" si="2"/>
        <v>101</v>
      </c>
      <c r="AG32" s="32">
        <f t="shared" si="3"/>
        <v>0.96190476190476193</v>
      </c>
    </row>
    <row r="33" spans="1:34" x14ac:dyDescent="0.2">
      <c r="A33" s="61"/>
      <c r="B33" s="57"/>
      <c r="C33" s="28" t="s">
        <v>39</v>
      </c>
      <c r="D33" s="28" t="s">
        <v>36</v>
      </c>
      <c r="E33" s="29">
        <v>127</v>
      </c>
      <c r="F33" s="30">
        <v>121</v>
      </c>
      <c r="G33" s="31">
        <f t="shared" si="0"/>
        <v>0.952755905511811</v>
      </c>
      <c r="H33" s="30">
        <v>4</v>
      </c>
      <c r="I33" s="30">
        <v>1</v>
      </c>
      <c r="J33" s="30">
        <v>5</v>
      </c>
      <c r="K33" s="30">
        <v>5</v>
      </c>
      <c r="L33" s="30">
        <v>4</v>
      </c>
      <c r="M33" s="30">
        <v>5</v>
      </c>
      <c r="N33" s="30">
        <v>4</v>
      </c>
      <c r="O33" s="30">
        <v>11</v>
      </c>
      <c r="P33" s="30">
        <v>7</v>
      </c>
      <c r="Q33" s="30">
        <v>8</v>
      </c>
      <c r="R33" s="30">
        <v>12</v>
      </c>
      <c r="S33" s="30">
        <v>6</v>
      </c>
      <c r="T33" s="30">
        <v>6</v>
      </c>
      <c r="U33" s="30">
        <v>7</v>
      </c>
      <c r="V33" s="30">
        <v>8</v>
      </c>
      <c r="W33" s="30">
        <v>3</v>
      </c>
      <c r="X33" s="30">
        <v>8</v>
      </c>
      <c r="Y33" s="30">
        <v>3</v>
      </c>
      <c r="Z33" s="30">
        <v>4</v>
      </c>
      <c r="AA33" s="30">
        <v>1</v>
      </c>
      <c r="AB33" s="30">
        <v>9</v>
      </c>
      <c r="AC33" s="30"/>
      <c r="AD33" s="30"/>
      <c r="AE33" s="30">
        <f t="shared" si="1"/>
        <v>121</v>
      </c>
      <c r="AF33" s="30">
        <f t="shared" si="2"/>
        <v>106</v>
      </c>
      <c r="AG33" s="32">
        <f t="shared" si="3"/>
        <v>0.87603305785123964</v>
      </c>
    </row>
    <row r="34" spans="1:34" x14ac:dyDescent="0.2">
      <c r="A34" s="61"/>
      <c r="B34" s="57"/>
      <c r="C34" s="67" t="s">
        <v>48</v>
      </c>
      <c r="D34" s="68"/>
      <c r="E34" s="42">
        <f>SUM(E32:E33)</f>
        <v>239</v>
      </c>
      <c r="F34" s="42">
        <f>SUM(F32:F33)</f>
        <v>226</v>
      </c>
      <c r="G34" s="43">
        <f t="shared" si="0"/>
        <v>0.94560669456066948</v>
      </c>
      <c r="H34" s="44">
        <f t="shared" ref="H34:AD34" si="11">SUM(H32:H33)</f>
        <v>6</v>
      </c>
      <c r="I34" s="44">
        <f t="shared" si="11"/>
        <v>1</v>
      </c>
      <c r="J34" s="44">
        <f t="shared" si="11"/>
        <v>7</v>
      </c>
      <c r="K34" s="44">
        <f t="shared" si="11"/>
        <v>5</v>
      </c>
      <c r="L34" s="44">
        <f t="shared" si="11"/>
        <v>5</v>
      </c>
      <c r="M34" s="44">
        <f t="shared" si="11"/>
        <v>5</v>
      </c>
      <c r="N34" s="44">
        <f t="shared" si="11"/>
        <v>16</v>
      </c>
      <c r="O34" s="44">
        <f t="shared" si="11"/>
        <v>12</v>
      </c>
      <c r="P34" s="44">
        <f t="shared" si="11"/>
        <v>25</v>
      </c>
      <c r="Q34" s="44">
        <f t="shared" si="11"/>
        <v>8</v>
      </c>
      <c r="R34" s="44">
        <f t="shared" si="11"/>
        <v>35</v>
      </c>
      <c r="S34" s="44">
        <f t="shared" si="11"/>
        <v>6</v>
      </c>
      <c r="T34" s="44">
        <f t="shared" si="11"/>
        <v>21</v>
      </c>
      <c r="U34" s="44">
        <f t="shared" si="11"/>
        <v>7</v>
      </c>
      <c r="V34" s="44">
        <f t="shared" si="11"/>
        <v>19</v>
      </c>
      <c r="W34" s="44">
        <f t="shared" si="11"/>
        <v>3</v>
      </c>
      <c r="X34" s="44">
        <f t="shared" si="11"/>
        <v>15</v>
      </c>
      <c r="Y34" s="44">
        <f t="shared" si="11"/>
        <v>3</v>
      </c>
      <c r="Z34" s="44">
        <f t="shared" si="11"/>
        <v>13</v>
      </c>
      <c r="AA34" s="44">
        <f t="shared" si="11"/>
        <v>1</v>
      </c>
      <c r="AB34" s="44">
        <f t="shared" si="11"/>
        <v>13</v>
      </c>
      <c r="AC34" s="44">
        <f t="shared" si="11"/>
        <v>0</v>
      </c>
      <c r="AD34" s="44">
        <f t="shared" si="11"/>
        <v>0</v>
      </c>
      <c r="AE34" s="44">
        <f t="shared" si="1"/>
        <v>226</v>
      </c>
      <c r="AF34" s="44">
        <f t="shared" si="2"/>
        <v>207</v>
      </c>
      <c r="AG34" s="46">
        <f t="shared" si="3"/>
        <v>0.91592920353982299</v>
      </c>
      <c r="AH34" s="36"/>
    </row>
    <row r="35" spans="1:34" ht="13.5" thickBot="1" x14ac:dyDescent="0.25">
      <c r="A35" s="62"/>
      <c r="B35" s="64" t="s">
        <v>48</v>
      </c>
      <c r="C35" s="65"/>
      <c r="D35" s="66"/>
      <c r="E35" s="48">
        <f>+E34+E31</f>
        <v>734</v>
      </c>
      <c r="F35" s="48">
        <f>+F34+F31</f>
        <v>609</v>
      </c>
      <c r="G35" s="49">
        <f t="shared" si="0"/>
        <v>0.82970027247956402</v>
      </c>
      <c r="H35" s="50">
        <f t="shared" ref="H35:AD35" si="12">+H34+H31</f>
        <v>21</v>
      </c>
      <c r="I35" s="50">
        <f t="shared" si="12"/>
        <v>9</v>
      </c>
      <c r="J35" s="50">
        <f t="shared" si="12"/>
        <v>19</v>
      </c>
      <c r="K35" s="50">
        <f t="shared" si="12"/>
        <v>14</v>
      </c>
      <c r="L35" s="50">
        <f t="shared" si="12"/>
        <v>22</v>
      </c>
      <c r="M35" s="50">
        <f t="shared" si="12"/>
        <v>14</v>
      </c>
      <c r="N35" s="50">
        <f t="shared" si="12"/>
        <v>34</v>
      </c>
      <c r="O35" s="50">
        <f t="shared" si="12"/>
        <v>25</v>
      </c>
      <c r="P35" s="50">
        <f t="shared" si="12"/>
        <v>54</v>
      </c>
      <c r="Q35" s="50">
        <f t="shared" si="12"/>
        <v>21</v>
      </c>
      <c r="R35" s="50">
        <f t="shared" si="12"/>
        <v>77</v>
      </c>
      <c r="S35" s="50">
        <f t="shared" si="12"/>
        <v>42</v>
      </c>
      <c r="T35" s="50">
        <f t="shared" si="12"/>
        <v>54</v>
      </c>
      <c r="U35" s="50">
        <f t="shared" si="12"/>
        <v>34</v>
      </c>
      <c r="V35" s="50">
        <f t="shared" si="12"/>
        <v>40</v>
      </c>
      <c r="W35" s="50">
        <f t="shared" si="12"/>
        <v>19</v>
      </c>
      <c r="X35" s="50">
        <f t="shared" si="12"/>
        <v>35</v>
      </c>
      <c r="Y35" s="50">
        <f t="shared" si="12"/>
        <v>16</v>
      </c>
      <c r="Z35" s="50">
        <f t="shared" si="12"/>
        <v>22</v>
      </c>
      <c r="AA35" s="50">
        <f t="shared" si="12"/>
        <v>9</v>
      </c>
      <c r="AB35" s="50">
        <f t="shared" si="12"/>
        <v>28</v>
      </c>
      <c r="AC35" s="50">
        <f t="shared" si="12"/>
        <v>0</v>
      </c>
      <c r="AD35" s="50">
        <f t="shared" si="12"/>
        <v>0</v>
      </c>
      <c r="AE35" s="50">
        <f t="shared" si="1"/>
        <v>609</v>
      </c>
      <c r="AF35" s="50">
        <f t="shared" si="2"/>
        <v>546</v>
      </c>
      <c r="AG35" s="52">
        <f t="shared" si="3"/>
        <v>0.89655172413793105</v>
      </c>
      <c r="AH35" s="36"/>
    </row>
    <row r="36" spans="1:34" ht="13.5" thickBot="1" x14ac:dyDescent="0.25">
      <c r="A36" s="59"/>
      <c r="B36" s="63"/>
      <c r="C36" s="5"/>
      <c r="D36" s="2"/>
      <c r="E36" s="1"/>
      <c r="AG36" s="39"/>
      <c r="AH36" s="38"/>
    </row>
    <row r="37" spans="1:34" x14ac:dyDescent="0.2">
      <c r="A37" s="54" t="s">
        <v>40</v>
      </c>
      <c r="B37" s="55" t="s">
        <v>3</v>
      </c>
      <c r="C37" s="23" t="s">
        <v>41</v>
      </c>
      <c r="D37" s="23" t="s">
        <v>42</v>
      </c>
      <c r="E37" s="24">
        <v>43</v>
      </c>
      <c r="F37" s="25">
        <v>30</v>
      </c>
      <c r="G37" s="26">
        <f t="shared" si="0"/>
        <v>0.69767441860465118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>
        <v>1</v>
      </c>
      <c r="S37" s="25"/>
      <c r="T37" s="25"/>
      <c r="U37" s="25"/>
      <c r="V37" s="25"/>
      <c r="W37" s="25"/>
      <c r="X37" s="25">
        <v>13</v>
      </c>
      <c r="Y37" s="25"/>
      <c r="Z37" s="25">
        <v>15</v>
      </c>
      <c r="AA37" s="25"/>
      <c r="AB37" s="25">
        <v>1</v>
      </c>
      <c r="AC37" s="25"/>
      <c r="AD37" s="25"/>
      <c r="AE37" s="25">
        <f t="shared" si="1"/>
        <v>30</v>
      </c>
      <c r="AF37" s="25">
        <f t="shared" si="2"/>
        <v>30</v>
      </c>
      <c r="AG37" s="35">
        <f t="shared" si="3"/>
        <v>1</v>
      </c>
      <c r="AH37" s="37"/>
    </row>
    <row r="38" spans="1:34" x14ac:dyDescent="0.2">
      <c r="A38" s="56"/>
      <c r="B38" s="57"/>
      <c r="C38" s="67" t="s">
        <v>48</v>
      </c>
      <c r="D38" s="68"/>
      <c r="E38" s="42">
        <f>SUM(E37)</f>
        <v>43</v>
      </c>
      <c r="F38" s="42">
        <f>SUM(F37)</f>
        <v>30</v>
      </c>
      <c r="G38" s="43">
        <f t="shared" si="0"/>
        <v>0.69767441860465118</v>
      </c>
      <c r="H38" s="44">
        <f t="shared" ref="H38:AD38" si="13">SUM(H37)</f>
        <v>0</v>
      </c>
      <c r="I38" s="44">
        <f t="shared" si="13"/>
        <v>0</v>
      </c>
      <c r="J38" s="44">
        <f t="shared" si="13"/>
        <v>0</v>
      </c>
      <c r="K38" s="44">
        <f t="shared" si="13"/>
        <v>0</v>
      </c>
      <c r="L38" s="44">
        <f t="shared" si="13"/>
        <v>0</v>
      </c>
      <c r="M38" s="44">
        <f t="shared" si="13"/>
        <v>0</v>
      </c>
      <c r="N38" s="44">
        <f t="shared" si="13"/>
        <v>0</v>
      </c>
      <c r="O38" s="44">
        <f t="shared" si="13"/>
        <v>0</v>
      </c>
      <c r="P38" s="44">
        <f t="shared" si="13"/>
        <v>0</v>
      </c>
      <c r="Q38" s="44">
        <f t="shared" si="13"/>
        <v>0</v>
      </c>
      <c r="R38" s="44">
        <f t="shared" si="13"/>
        <v>1</v>
      </c>
      <c r="S38" s="44">
        <f t="shared" si="13"/>
        <v>0</v>
      </c>
      <c r="T38" s="44">
        <f t="shared" si="13"/>
        <v>0</v>
      </c>
      <c r="U38" s="44">
        <f t="shared" si="13"/>
        <v>0</v>
      </c>
      <c r="V38" s="44">
        <f t="shared" si="13"/>
        <v>0</v>
      </c>
      <c r="W38" s="44">
        <f t="shared" si="13"/>
        <v>0</v>
      </c>
      <c r="X38" s="44">
        <f t="shared" si="13"/>
        <v>13</v>
      </c>
      <c r="Y38" s="44">
        <f t="shared" si="13"/>
        <v>0</v>
      </c>
      <c r="Z38" s="44">
        <f t="shared" si="13"/>
        <v>15</v>
      </c>
      <c r="AA38" s="44">
        <f t="shared" si="13"/>
        <v>0</v>
      </c>
      <c r="AB38" s="44">
        <f t="shared" si="13"/>
        <v>1</v>
      </c>
      <c r="AC38" s="44">
        <f t="shared" si="13"/>
        <v>0</v>
      </c>
      <c r="AD38" s="44">
        <f t="shared" si="13"/>
        <v>0</v>
      </c>
      <c r="AE38" s="44">
        <f t="shared" si="1"/>
        <v>30</v>
      </c>
      <c r="AF38" s="44">
        <f t="shared" si="2"/>
        <v>30</v>
      </c>
      <c r="AG38" s="46">
        <f t="shared" si="3"/>
        <v>1</v>
      </c>
      <c r="AH38" s="37"/>
    </row>
    <row r="39" spans="1:34" x14ac:dyDescent="0.2">
      <c r="A39" s="56"/>
      <c r="B39" s="57" t="s">
        <v>43</v>
      </c>
      <c r="C39" s="28" t="s">
        <v>44</v>
      </c>
      <c r="D39" s="28" t="s">
        <v>45</v>
      </c>
      <c r="E39" s="29">
        <v>54</v>
      </c>
      <c r="F39" s="30">
        <v>48</v>
      </c>
      <c r="G39" s="31">
        <f t="shared" si="0"/>
        <v>0.88888888888888884</v>
      </c>
      <c r="H39" s="30"/>
      <c r="I39" s="30"/>
      <c r="J39" s="31"/>
      <c r="K39" s="30">
        <v>1</v>
      </c>
      <c r="L39" s="30">
        <v>1</v>
      </c>
      <c r="M39" s="30"/>
      <c r="N39" s="30">
        <v>1</v>
      </c>
      <c r="O39" s="30">
        <v>1</v>
      </c>
      <c r="P39" s="30">
        <v>3</v>
      </c>
      <c r="Q39" s="30">
        <v>2</v>
      </c>
      <c r="R39" s="30"/>
      <c r="S39" s="30">
        <v>3</v>
      </c>
      <c r="T39" s="30">
        <v>3</v>
      </c>
      <c r="U39" s="30">
        <v>3</v>
      </c>
      <c r="V39" s="30">
        <v>8</v>
      </c>
      <c r="W39" s="30">
        <v>6</v>
      </c>
      <c r="X39" s="30">
        <v>1</v>
      </c>
      <c r="Y39" s="30">
        <v>7</v>
      </c>
      <c r="Z39" s="30">
        <v>2</v>
      </c>
      <c r="AA39" s="30">
        <v>2</v>
      </c>
      <c r="AB39" s="30">
        <v>4</v>
      </c>
      <c r="AC39" s="30"/>
      <c r="AD39" s="30"/>
      <c r="AE39" s="30">
        <f>+SUM(H39:AD39)</f>
        <v>48</v>
      </c>
      <c r="AF39" s="30">
        <f t="shared" si="2"/>
        <v>47</v>
      </c>
      <c r="AG39" s="34">
        <f t="shared" si="3"/>
        <v>0.97916666666666663</v>
      </c>
      <c r="AH39" s="37"/>
    </row>
    <row r="40" spans="1:34" x14ac:dyDescent="0.2">
      <c r="A40" s="56"/>
      <c r="B40" s="57"/>
      <c r="C40" s="28" t="s">
        <v>46</v>
      </c>
      <c r="D40" s="28" t="s">
        <v>47</v>
      </c>
      <c r="E40" s="29">
        <v>146</v>
      </c>
      <c r="F40" s="30">
        <v>121</v>
      </c>
      <c r="G40" s="31">
        <f t="shared" si="0"/>
        <v>0.82876712328767121</v>
      </c>
      <c r="H40" s="33">
        <v>4</v>
      </c>
      <c r="I40" s="33"/>
      <c r="J40" s="33"/>
      <c r="K40" s="33">
        <v>8</v>
      </c>
      <c r="L40" s="33"/>
      <c r="M40" s="33"/>
      <c r="N40" s="33">
        <v>9</v>
      </c>
      <c r="O40" s="33"/>
      <c r="P40" s="33">
        <v>6</v>
      </c>
      <c r="Q40" s="33">
        <v>3</v>
      </c>
      <c r="R40" s="33"/>
      <c r="S40" s="33">
        <v>22</v>
      </c>
      <c r="T40" s="33">
        <v>6</v>
      </c>
      <c r="U40" s="33"/>
      <c r="V40" s="33">
        <v>27</v>
      </c>
      <c r="W40" s="33">
        <v>3</v>
      </c>
      <c r="X40" s="33"/>
      <c r="Y40" s="33">
        <v>24</v>
      </c>
      <c r="Z40" s="33">
        <v>8</v>
      </c>
      <c r="AA40" s="33"/>
      <c r="AB40" s="33">
        <v>1</v>
      </c>
      <c r="AC40" s="30"/>
      <c r="AD40" s="30"/>
      <c r="AE40" s="30">
        <f>+SUM(H40:AD40)</f>
        <v>121</v>
      </c>
      <c r="AF40" s="30">
        <f t="shared" si="2"/>
        <v>109</v>
      </c>
      <c r="AG40" s="34">
        <f t="shared" si="3"/>
        <v>0.90082644628099173</v>
      </c>
      <c r="AH40" s="37"/>
    </row>
    <row r="41" spans="1:34" x14ac:dyDescent="0.2">
      <c r="A41" s="56"/>
      <c r="B41" s="57"/>
      <c r="C41" s="67" t="s">
        <v>48</v>
      </c>
      <c r="D41" s="68"/>
      <c r="E41" s="47">
        <f>SUM(E39:E40)</f>
        <v>200</v>
      </c>
      <c r="F41" s="47">
        <f>SUM(F39:F40)</f>
        <v>169</v>
      </c>
      <c r="G41" s="43">
        <f t="shared" si="0"/>
        <v>0.84499999999999997</v>
      </c>
      <c r="H41" s="44">
        <f t="shared" ref="H41:AD41" si="14">SUM(H39:H40)</f>
        <v>4</v>
      </c>
      <c r="I41" s="44">
        <f t="shared" si="14"/>
        <v>0</v>
      </c>
      <c r="J41" s="44">
        <f t="shared" si="14"/>
        <v>0</v>
      </c>
      <c r="K41" s="44">
        <f t="shared" si="14"/>
        <v>9</v>
      </c>
      <c r="L41" s="44">
        <f t="shared" si="14"/>
        <v>1</v>
      </c>
      <c r="M41" s="44">
        <f t="shared" si="14"/>
        <v>0</v>
      </c>
      <c r="N41" s="44">
        <f t="shared" si="14"/>
        <v>10</v>
      </c>
      <c r="O41" s="44">
        <f t="shared" si="14"/>
        <v>1</v>
      </c>
      <c r="P41" s="44">
        <f t="shared" si="14"/>
        <v>9</v>
      </c>
      <c r="Q41" s="44">
        <f t="shared" si="14"/>
        <v>5</v>
      </c>
      <c r="R41" s="44">
        <f t="shared" si="14"/>
        <v>0</v>
      </c>
      <c r="S41" s="44">
        <f t="shared" si="14"/>
        <v>25</v>
      </c>
      <c r="T41" s="44">
        <f t="shared" si="14"/>
        <v>9</v>
      </c>
      <c r="U41" s="44">
        <f t="shared" si="14"/>
        <v>3</v>
      </c>
      <c r="V41" s="44">
        <f t="shared" si="14"/>
        <v>35</v>
      </c>
      <c r="W41" s="44">
        <f t="shared" si="14"/>
        <v>9</v>
      </c>
      <c r="X41" s="44">
        <f t="shared" si="14"/>
        <v>1</v>
      </c>
      <c r="Y41" s="44">
        <f t="shared" si="14"/>
        <v>31</v>
      </c>
      <c r="Z41" s="44">
        <f t="shared" si="14"/>
        <v>10</v>
      </c>
      <c r="AA41" s="44">
        <f t="shared" si="14"/>
        <v>2</v>
      </c>
      <c r="AB41" s="44">
        <f t="shared" si="14"/>
        <v>5</v>
      </c>
      <c r="AC41" s="44">
        <f t="shared" si="14"/>
        <v>0</v>
      </c>
      <c r="AD41" s="44">
        <f t="shared" si="14"/>
        <v>0</v>
      </c>
      <c r="AE41" s="44">
        <f t="shared" si="1"/>
        <v>169</v>
      </c>
      <c r="AF41" s="44">
        <f t="shared" si="2"/>
        <v>156</v>
      </c>
      <c r="AG41" s="46">
        <f t="shared" si="3"/>
        <v>0.92307692307692313</v>
      </c>
      <c r="AH41" s="37"/>
    </row>
    <row r="42" spans="1:34" ht="13.5" thickBot="1" x14ac:dyDescent="0.25">
      <c r="A42" s="58"/>
      <c r="B42" s="64" t="s">
        <v>48</v>
      </c>
      <c r="C42" s="65"/>
      <c r="D42" s="66"/>
      <c r="E42" s="53">
        <f>+E41+E38</f>
        <v>243</v>
      </c>
      <c r="F42" s="53">
        <f>+F41+F38</f>
        <v>199</v>
      </c>
      <c r="G42" s="49">
        <f t="shared" si="0"/>
        <v>0.81893004115226342</v>
      </c>
      <c r="H42" s="50">
        <f t="shared" ref="H42:AD42" si="15">+H41+H38</f>
        <v>4</v>
      </c>
      <c r="I42" s="50">
        <f t="shared" si="15"/>
        <v>0</v>
      </c>
      <c r="J42" s="50">
        <f t="shared" si="15"/>
        <v>0</v>
      </c>
      <c r="K42" s="50">
        <f t="shared" si="15"/>
        <v>9</v>
      </c>
      <c r="L42" s="50">
        <f t="shared" si="15"/>
        <v>1</v>
      </c>
      <c r="M42" s="50">
        <f t="shared" si="15"/>
        <v>0</v>
      </c>
      <c r="N42" s="50">
        <f t="shared" si="15"/>
        <v>10</v>
      </c>
      <c r="O42" s="50">
        <f t="shared" si="15"/>
        <v>1</v>
      </c>
      <c r="P42" s="50">
        <f t="shared" si="15"/>
        <v>9</v>
      </c>
      <c r="Q42" s="50">
        <f t="shared" si="15"/>
        <v>5</v>
      </c>
      <c r="R42" s="50">
        <f t="shared" si="15"/>
        <v>1</v>
      </c>
      <c r="S42" s="50">
        <f t="shared" si="15"/>
        <v>25</v>
      </c>
      <c r="T42" s="50">
        <f t="shared" si="15"/>
        <v>9</v>
      </c>
      <c r="U42" s="50">
        <f t="shared" si="15"/>
        <v>3</v>
      </c>
      <c r="V42" s="50">
        <f t="shared" si="15"/>
        <v>35</v>
      </c>
      <c r="W42" s="50">
        <f t="shared" si="15"/>
        <v>9</v>
      </c>
      <c r="X42" s="50">
        <f t="shared" si="15"/>
        <v>14</v>
      </c>
      <c r="Y42" s="50">
        <f t="shared" si="15"/>
        <v>31</v>
      </c>
      <c r="Z42" s="50">
        <f t="shared" si="15"/>
        <v>25</v>
      </c>
      <c r="AA42" s="50">
        <f t="shared" si="15"/>
        <v>2</v>
      </c>
      <c r="AB42" s="50">
        <f t="shared" si="15"/>
        <v>6</v>
      </c>
      <c r="AC42" s="50">
        <f t="shared" si="15"/>
        <v>0</v>
      </c>
      <c r="AD42" s="50">
        <f t="shared" si="15"/>
        <v>0</v>
      </c>
      <c r="AE42" s="50">
        <f t="shared" si="1"/>
        <v>199</v>
      </c>
      <c r="AF42" s="50">
        <f t="shared" si="2"/>
        <v>186</v>
      </c>
      <c r="AG42" s="52">
        <f t="shared" si="3"/>
        <v>0.9346733668341709</v>
      </c>
      <c r="AH42" s="37"/>
    </row>
    <row r="43" spans="1:34" x14ac:dyDescent="0.2">
      <c r="AG43" s="40"/>
      <c r="AH43" s="38"/>
    </row>
    <row r="44" spans="1:34" x14ac:dyDescent="0.2">
      <c r="B44" s="69" t="s">
        <v>48</v>
      </c>
      <c r="C44" s="69"/>
      <c r="D44" s="69"/>
      <c r="E44" s="70">
        <f>+E42+E35+E27+E15</f>
        <v>2194</v>
      </c>
      <c r="F44" s="70">
        <f t="shared" ref="F44:AD44" si="16">+F42+F35+F27+F15</f>
        <v>1734</v>
      </c>
      <c r="G44" s="70">
        <f t="shared" si="16"/>
        <v>3.1701089405100968</v>
      </c>
      <c r="H44" s="70">
        <f t="shared" si="16"/>
        <v>90</v>
      </c>
      <c r="I44" s="70">
        <f t="shared" si="16"/>
        <v>26</v>
      </c>
      <c r="J44" s="70">
        <f t="shared" si="16"/>
        <v>67</v>
      </c>
      <c r="K44" s="70">
        <f t="shared" si="16"/>
        <v>37</v>
      </c>
      <c r="L44" s="70">
        <f t="shared" si="16"/>
        <v>81</v>
      </c>
      <c r="M44" s="70">
        <f t="shared" si="16"/>
        <v>31</v>
      </c>
      <c r="N44" s="70">
        <f t="shared" si="16"/>
        <v>110</v>
      </c>
      <c r="O44" s="70">
        <f t="shared" si="16"/>
        <v>53</v>
      </c>
      <c r="P44" s="70">
        <f t="shared" si="16"/>
        <v>121</v>
      </c>
      <c r="Q44" s="70">
        <f t="shared" si="16"/>
        <v>68</v>
      </c>
      <c r="R44" s="70">
        <f t="shared" si="16"/>
        <v>151</v>
      </c>
      <c r="S44" s="70">
        <f t="shared" si="16"/>
        <v>110</v>
      </c>
      <c r="T44" s="70">
        <f t="shared" si="16"/>
        <v>133</v>
      </c>
      <c r="U44" s="70">
        <f t="shared" si="16"/>
        <v>75</v>
      </c>
      <c r="V44" s="70">
        <f t="shared" si="16"/>
        <v>144</v>
      </c>
      <c r="W44" s="70">
        <f t="shared" si="16"/>
        <v>58</v>
      </c>
      <c r="X44" s="70">
        <f t="shared" si="16"/>
        <v>95</v>
      </c>
      <c r="Y44" s="70">
        <f t="shared" si="16"/>
        <v>76</v>
      </c>
      <c r="Z44" s="70">
        <f t="shared" si="16"/>
        <v>93</v>
      </c>
      <c r="AA44" s="70">
        <f t="shared" si="16"/>
        <v>23</v>
      </c>
      <c r="AB44" s="70">
        <f t="shared" si="16"/>
        <v>85</v>
      </c>
      <c r="AC44" s="70">
        <f t="shared" si="16"/>
        <v>6</v>
      </c>
      <c r="AD44" s="70">
        <f t="shared" si="16"/>
        <v>1</v>
      </c>
      <c r="AE44" s="70">
        <f t="shared" ref="AE44" si="17">+SUM(H44:AD44)</f>
        <v>1734</v>
      </c>
      <c r="AF44" s="70">
        <f t="shared" ref="AF44" si="18">+SUM(L44:AD44)</f>
        <v>1514</v>
      </c>
      <c r="AG44" s="71">
        <f t="shared" ref="AG44" si="19">+AF44/AE44</f>
        <v>0.87312572087658591</v>
      </c>
      <c r="AH44" s="38"/>
    </row>
    <row r="45" spans="1:34" x14ac:dyDescent="0.2">
      <c r="AG45" s="41"/>
      <c r="AH45" s="38"/>
    </row>
    <row r="46" spans="1:34" x14ac:dyDescent="0.2">
      <c r="B46" s="22"/>
      <c r="C46" s="22"/>
      <c r="D46" s="22"/>
      <c r="Z46" s="22"/>
      <c r="AA46" s="22"/>
      <c r="AB46" s="22"/>
      <c r="AC46" s="22"/>
      <c r="AD46" s="22"/>
    </row>
    <row r="48" spans="1:34" x14ac:dyDescent="0.2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2:30" x14ac:dyDescent="0.2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</row>
    <row r="50" spans="2:30" x14ac:dyDescent="0.2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</row>
    <row r="51" spans="2:30" x14ac:dyDescent="0.2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</row>
    <row r="52" spans="2:30" x14ac:dyDescent="0.2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</row>
    <row r="53" spans="2:30" x14ac:dyDescent="0.2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</row>
  </sheetData>
  <mergeCells count="36">
    <mergeCell ref="C34:D34"/>
    <mergeCell ref="B35:D35"/>
    <mergeCell ref="C38:D38"/>
    <mergeCell ref="C41:D41"/>
    <mergeCell ref="B42:D42"/>
    <mergeCell ref="AF5:AF6"/>
    <mergeCell ref="AG5:AG6"/>
    <mergeCell ref="A29:A35"/>
    <mergeCell ref="C10:D10"/>
    <mergeCell ref="C14:D14"/>
    <mergeCell ref="B15:D15"/>
    <mergeCell ref="C20:D20"/>
    <mergeCell ref="C26:D26"/>
    <mergeCell ref="B27:D27"/>
    <mergeCell ref="C31:D31"/>
    <mergeCell ref="A2:AG2"/>
    <mergeCell ref="A5:A6"/>
    <mergeCell ref="B5:B6"/>
    <mergeCell ref="C5:C6"/>
    <mergeCell ref="D5:D6"/>
    <mergeCell ref="E5:E6"/>
    <mergeCell ref="F5:F6"/>
    <mergeCell ref="G5:G6"/>
    <mergeCell ref="H5:AD5"/>
    <mergeCell ref="AE5:AE6"/>
    <mergeCell ref="B37:B38"/>
    <mergeCell ref="B39:B41"/>
    <mergeCell ref="A8:A15"/>
    <mergeCell ref="A17:A27"/>
    <mergeCell ref="A37:A42"/>
    <mergeCell ref="B8:B10"/>
    <mergeCell ref="B11:B14"/>
    <mergeCell ref="B17:B20"/>
    <mergeCell ref="B21:B26"/>
    <mergeCell ref="B29:B31"/>
    <mergeCell ref="B32:B34"/>
  </mergeCells>
  <pageMargins left="0.75" right="0.75" top="1" bottom="1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</dc:creator>
  <cp:lastModifiedBy>Vito</cp:lastModifiedBy>
  <dcterms:created xsi:type="dcterms:W3CDTF">2014-04-23T09:25:46Z</dcterms:created>
  <dcterms:modified xsi:type="dcterms:W3CDTF">2014-04-23T09:25:46Z</dcterms:modified>
</cp:coreProperties>
</file>