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05" windowWidth="10005" windowHeight="700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AG42" i="1" l="1"/>
  <c r="AG44" i="1" s="1"/>
  <c r="AE42" i="1"/>
  <c r="AE44" i="1" s="1"/>
  <c r="AC42" i="1"/>
  <c r="AC44" i="1" s="1"/>
  <c r="AA42" i="1"/>
  <c r="AA44" i="1" s="1"/>
  <c r="Y42" i="1"/>
  <c r="Y44" i="1" s="1"/>
  <c r="W42" i="1"/>
  <c r="W44" i="1" s="1"/>
  <c r="U42" i="1"/>
  <c r="U44" i="1" s="1"/>
  <c r="S42" i="1"/>
  <c r="S44" i="1" s="1"/>
  <c r="Q42" i="1"/>
  <c r="Q44" i="1" s="1"/>
  <c r="O42" i="1"/>
  <c r="O44" i="1" s="1"/>
  <c r="M42" i="1"/>
  <c r="M44" i="1" s="1"/>
  <c r="K42" i="1"/>
  <c r="K44" i="1" s="1"/>
  <c r="I42" i="1"/>
  <c r="I44" i="1" s="1"/>
  <c r="AH41" i="1"/>
  <c r="AH42" i="1" s="1"/>
  <c r="AH44" i="1" s="1"/>
  <c r="AG41" i="1"/>
  <c r="AF41" i="1"/>
  <c r="AF42" i="1" s="1"/>
  <c r="AF44" i="1" s="1"/>
  <c r="AE41" i="1"/>
  <c r="AD41" i="1"/>
  <c r="AD42" i="1" s="1"/>
  <c r="AD44" i="1" s="1"/>
  <c r="AC41" i="1"/>
  <c r="AB41" i="1"/>
  <c r="AB42" i="1" s="1"/>
  <c r="AB44" i="1" s="1"/>
  <c r="AA41" i="1"/>
  <c r="Z41" i="1"/>
  <c r="Z42" i="1" s="1"/>
  <c r="Z44" i="1" s="1"/>
  <c r="Y41" i="1"/>
  <c r="X41" i="1"/>
  <c r="X42" i="1" s="1"/>
  <c r="X44" i="1" s="1"/>
  <c r="W41" i="1"/>
  <c r="V41" i="1"/>
  <c r="V42" i="1" s="1"/>
  <c r="V44" i="1" s="1"/>
  <c r="U41" i="1"/>
  <c r="T41" i="1"/>
  <c r="T42" i="1" s="1"/>
  <c r="T44" i="1" s="1"/>
  <c r="S41" i="1"/>
  <c r="R41" i="1"/>
  <c r="R42" i="1" s="1"/>
  <c r="R44" i="1" s="1"/>
  <c r="Q41" i="1"/>
  <c r="P41" i="1"/>
  <c r="P42" i="1" s="1"/>
  <c r="P44" i="1" s="1"/>
  <c r="O41" i="1"/>
  <c r="N41" i="1"/>
  <c r="N42" i="1" s="1"/>
  <c r="N44" i="1" s="1"/>
  <c r="M41" i="1"/>
  <c r="L41" i="1"/>
  <c r="L42" i="1" s="1"/>
  <c r="K41" i="1"/>
  <c r="J41" i="1"/>
  <c r="J42" i="1" s="1"/>
  <c r="J44" i="1" s="1"/>
  <c r="I41" i="1"/>
  <c r="H41" i="1"/>
  <c r="H42" i="1" s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AI38" i="1" s="1"/>
  <c r="X35" i="1"/>
  <c r="H35" i="1"/>
  <c r="AH34" i="1"/>
  <c r="AH35" i="1" s="1"/>
  <c r="AG34" i="1"/>
  <c r="AF34" i="1"/>
  <c r="AF35" i="1" s="1"/>
  <c r="AE34" i="1"/>
  <c r="AE35" i="1" s="1"/>
  <c r="AD34" i="1"/>
  <c r="AC34" i="1"/>
  <c r="AB34" i="1"/>
  <c r="AB35" i="1" s="1"/>
  <c r="AA34" i="1"/>
  <c r="AA35" i="1" s="1"/>
  <c r="Z34" i="1"/>
  <c r="Y34" i="1"/>
  <c r="X34" i="1"/>
  <c r="W34" i="1"/>
  <c r="W35" i="1" s="1"/>
  <c r="V34" i="1"/>
  <c r="V35" i="1" s="1"/>
  <c r="U34" i="1"/>
  <c r="T34" i="1"/>
  <c r="T35" i="1" s="1"/>
  <c r="S34" i="1"/>
  <c r="S35" i="1" s="1"/>
  <c r="R34" i="1"/>
  <c r="R35" i="1" s="1"/>
  <c r="Q34" i="1"/>
  <c r="P34" i="1"/>
  <c r="P35" i="1" s="1"/>
  <c r="O34" i="1"/>
  <c r="O35" i="1" s="1"/>
  <c r="N34" i="1"/>
  <c r="M34" i="1"/>
  <c r="L34" i="1"/>
  <c r="L35" i="1" s="1"/>
  <c r="K34" i="1"/>
  <c r="K35" i="1" s="1"/>
  <c r="J34" i="1"/>
  <c r="I34" i="1"/>
  <c r="H34" i="1"/>
  <c r="AH31" i="1"/>
  <c r="AG31" i="1"/>
  <c r="AF31" i="1"/>
  <c r="AE31" i="1"/>
  <c r="AD31" i="1"/>
  <c r="AD35" i="1" s="1"/>
  <c r="AC31" i="1"/>
  <c r="AB31" i="1"/>
  <c r="AA31" i="1"/>
  <c r="Z31" i="1"/>
  <c r="Z35" i="1" s="1"/>
  <c r="Y31" i="1"/>
  <c r="X31" i="1"/>
  <c r="W31" i="1"/>
  <c r="V31" i="1"/>
  <c r="U31" i="1"/>
  <c r="T31" i="1"/>
  <c r="S31" i="1"/>
  <c r="R31" i="1"/>
  <c r="Q31" i="1"/>
  <c r="P31" i="1"/>
  <c r="O31" i="1"/>
  <c r="N31" i="1"/>
  <c r="AJ31" i="1" s="1"/>
  <c r="M31" i="1"/>
  <c r="L31" i="1"/>
  <c r="K31" i="1"/>
  <c r="J31" i="1"/>
  <c r="J35" i="1" s="1"/>
  <c r="I31" i="1"/>
  <c r="H31" i="1"/>
  <c r="AG27" i="1"/>
  <c r="AC27" i="1"/>
  <c r="Y27" i="1"/>
  <c r="U27" i="1"/>
  <c r="Q27" i="1"/>
  <c r="M27" i="1"/>
  <c r="I27" i="1"/>
  <c r="AH26" i="1"/>
  <c r="AG26" i="1"/>
  <c r="AF26" i="1"/>
  <c r="AF27" i="1" s="1"/>
  <c r="AE26" i="1"/>
  <c r="AD26" i="1"/>
  <c r="AC26" i="1"/>
  <c r="AB26" i="1"/>
  <c r="AB27" i="1" s="1"/>
  <c r="AA26" i="1"/>
  <c r="Z26" i="1"/>
  <c r="Y26" i="1"/>
  <c r="X26" i="1"/>
  <c r="X27" i="1" s="1"/>
  <c r="W26" i="1"/>
  <c r="V26" i="1"/>
  <c r="U26" i="1"/>
  <c r="T26" i="1"/>
  <c r="T27" i="1" s="1"/>
  <c r="S26" i="1"/>
  <c r="R26" i="1"/>
  <c r="Q26" i="1"/>
  <c r="P26" i="1"/>
  <c r="P27" i="1" s="1"/>
  <c r="O26" i="1"/>
  <c r="N26" i="1"/>
  <c r="M26" i="1"/>
  <c r="L26" i="1"/>
  <c r="AJ26" i="1" s="1"/>
  <c r="K26" i="1"/>
  <c r="J26" i="1"/>
  <c r="I26" i="1"/>
  <c r="H26" i="1"/>
  <c r="H27" i="1" s="1"/>
  <c r="F26" i="1"/>
  <c r="F27" i="1"/>
  <c r="G29" i="1"/>
  <c r="G30" i="1"/>
  <c r="I20" i="1"/>
  <c r="J20" i="1"/>
  <c r="J27" i="1" s="1"/>
  <c r="K20" i="1"/>
  <c r="K27" i="1" s="1"/>
  <c r="L20" i="1"/>
  <c r="M20" i="1"/>
  <c r="N20" i="1"/>
  <c r="N27" i="1" s="1"/>
  <c r="O20" i="1"/>
  <c r="O27" i="1" s="1"/>
  <c r="P20" i="1"/>
  <c r="Q20" i="1"/>
  <c r="R20" i="1"/>
  <c r="R27" i="1" s="1"/>
  <c r="S20" i="1"/>
  <c r="S27" i="1" s="1"/>
  <c r="T20" i="1"/>
  <c r="U20" i="1"/>
  <c r="V20" i="1"/>
  <c r="V27" i="1" s="1"/>
  <c r="W20" i="1"/>
  <c r="W27" i="1" s="1"/>
  <c r="X20" i="1"/>
  <c r="Y20" i="1"/>
  <c r="Z20" i="1"/>
  <c r="Z27" i="1" s="1"/>
  <c r="AA20" i="1"/>
  <c r="AA27" i="1" s="1"/>
  <c r="AB20" i="1"/>
  <c r="AC20" i="1"/>
  <c r="AD20" i="1"/>
  <c r="AD27" i="1" s="1"/>
  <c r="AE20" i="1"/>
  <c r="AE27" i="1" s="1"/>
  <c r="AF20" i="1"/>
  <c r="AG20" i="1"/>
  <c r="AH20" i="1"/>
  <c r="AH27" i="1" s="1"/>
  <c r="H20" i="1"/>
  <c r="AH14" i="1"/>
  <c r="AG14" i="1"/>
  <c r="AF14" i="1"/>
  <c r="AE14" i="1"/>
  <c r="AD14" i="1"/>
  <c r="AC14" i="1"/>
  <c r="AB14" i="1"/>
  <c r="AB15" i="1" s="1"/>
  <c r="AA14" i="1"/>
  <c r="Z14" i="1"/>
  <c r="Y14" i="1"/>
  <c r="X14" i="1"/>
  <c r="W14" i="1"/>
  <c r="V14" i="1"/>
  <c r="U14" i="1"/>
  <c r="T14" i="1"/>
  <c r="T15" i="1" s="1"/>
  <c r="S14" i="1"/>
  <c r="R14" i="1"/>
  <c r="Q14" i="1"/>
  <c r="P14" i="1"/>
  <c r="O14" i="1"/>
  <c r="N14" i="1"/>
  <c r="M14" i="1"/>
  <c r="L14" i="1"/>
  <c r="L15" i="1" s="1"/>
  <c r="K14" i="1"/>
  <c r="J14" i="1"/>
  <c r="I14" i="1"/>
  <c r="H14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AI9" i="1"/>
  <c r="AJ9" i="1"/>
  <c r="AI11" i="1"/>
  <c r="AJ11" i="1"/>
  <c r="AI12" i="1"/>
  <c r="AJ12" i="1"/>
  <c r="AI13" i="1"/>
  <c r="AJ13" i="1"/>
  <c r="AI17" i="1"/>
  <c r="AJ17" i="1"/>
  <c r="AI18" i="1"/>
  <c r="AJ18" i="1"/>
  <c r="AI19" i="1"/>
  <c r="AJ19" i="1"/>
  <c r="AI21" i="1"/>
  <c r="AJ21" i="1"/>
  <c r="AI22" i="1"/>
  <c r="AJ22" i="1"/>
  <c r="AI23" i="1"/>
  <c r="AJ23" i="1"/>
  <c r="AI24" i="1"/>
  <c r="AJ24" i="1"/>
  <c r="AI25" i="1"/>
  <c r="AJ25" i="1"/>
  <c r="AI26" i="1"/>
  <c r="AI29" i="1"/>
  <c r="AJ29" i="1"/>
  <c r="AI30" i="1"/>
  <c r="AJ30" i="1"/>
  <c r="AI32" i="1"/>
  <c r="AJ32" i="1"/>
  <c r="AI33" i="1"/>
  <c r="AJ33" i="1"/>
  <c r="AI37" i="1"/>
  <c r="AJ37" i="1"/>
  <c r="AJ38" i="1"/>
  <c r="AI39" i="1"/>
  <c r="AJ39" i="1"/>
  <c r="AI40" i="1"/>
  <c r="AJ40" i="1"/>
  <c r="AJ41" i="1"/>
  <c r="AJ8" i="1"/>
  <c r="AI8" i="1"/>
  <c r="F38" i="1"/>
  <c r="F31" i="1"/>
  <c r="F20" i="1"/>
  <c r="F41" i="1"/>
  <c r="F34" i="1"/>
  <c r="F14" i="1"/>
  <c r="F10" i="1"/>
  <c r="G8" i="1"/>
  <c r="G9" i="1"/>
  <c r="G11" i="1"/>
  <c r="G12" i="1"/>
  <c r="G13" i="1"/>
  <c r="G17" i="1"/>
  <c r="G18" i="1"/>
  <c r="G19" i="1"/>
  <c r="G21" i="1"/>
  <c r="G22" i="1"/>
  <c r="G23" i="1"/>
  <c r="G24" i="1"/>
  <c r="G25" i="1"/>
  <c r="G32" i="1"/>
  <c r="G33" i="1"/>
  <c r="G37" i="1"/>
  <c r="G39" i="1"/>
  <c r="G40" i="1"/>
  <c r="E41" i="1"/>
  <c r="E38" i="1"/>
  <c r="E34" i="1"/>
  <c r="E31" i="1"/>
  <c r="E26" i="1"/>
  <c r="G26" i="1" s="1"/>
  <c r="E20" i="1"/>
  <c r="E14" i="1"/>
  <c r="E10" i="1"/>
  <c r="AI42" i="1" l="1"/>
  <c r="H44" i="1"/>
  <c r="L44" i="1"/>
  <c r="AJ44" i="1" s="1"/>
  <c r="AJ42" i="1"/>
  <c r="AI41" i="1"/>
  <c r="N35" i="1"/>
  <c r="AI31" i="1"/>
  <c r="AK31" i="1" s="1"/>
  <c r="I35" i="1"/>
  <c r="M35" i="1"/>
  <c r="Q35" i="1"/>
  <c r="U35" i="1"/>
  <c r="AJ35" i="1" s="1"/>
  <c r="Y35" i="1"/>
  <c r="AC35" i="1"/>
  <c r="AG35" i="1"/>
  <c r="AI20" i="1"/>
  <c r="L27" i="1"/>
  <c r="AJ27" i="1" s="1"/>
  <c r="AJ34" i="1"/>
  <c r="AI34" i="1"/>
  <c r="AJ20" i="1"/>
  <c r="AK20" i="1" s="1"/>
  <c r="J15" i="1"/>
  <c r="N15" i="1"/>
  <c r="R15" i="1"/>
  <c r="V15" i="1"/>
  <c r="Z15" i="1"/>
  <c r="AD15" i="1"/>
  <c r="AH15" i="1"/>
  <c r="K15" i="1"/>
  <c r="O15" i="1"/>
  <c r="S15" i="1"/>
  <c r="W15" i="1"/>
  <c r="AA15" i="1"/>
  <c r="AE15" i="1"/>
  <c r="H15" i="1"/>
  <c r="P15" i="1"/>
  <c r="X15" i="1"/>
  <c r="AF15" i="1"/>
  <c r="I15" i="1"/>
  <c r="M15" i="1"/>
  <c r="Q15" i="1"/>
  <c r="U15" i="1"/>
  <c r="Y15" i="1"/>
  <c r="AC15" i="1"/>
  <c r="AG15" i="1"/>
  <c r="AK26" i="1"/>
  <c r="AK24" i="1"/>
  <c r="AK22" i="1"/>
  <c r="AK42" i="1"/>
  <c r="AK38" i="1"/>
  <c r="AI10" i="1"/>
  <c r="AJ10" i="1"/>
  <c r="AK25" i="1"/>
  <c r="AK21" i="1"/>
  <c r="AI14" i="1"/>
  <c r="AK14" i="1" s="1"/>
  <c r="AJ14" i="1"/>
  <c r="AK8" i="1"/>
  <c r="AK40" i="1"/>
  <c r="AK41" i="1"/>
  <c r="AK39" i="1"/>
  <c r="AK37" i="1"/>
  <c r="AK23" i="1"/>
  <c r="AK19" i="1"/>
  <c r="AK11" i="1"/>
  <c r="AK9" i="1"/>
  <c r="AK33" i="1"/>
  <c r="AK17" i="1"/>
  <c r="AK32" i="1"/>
  <c r="AK29" i="1"/>
  <c r="AK18" i="1"/>
  <c r="AK13" i="1"/>
  <c r="AK30" i="1"/>
  <c r="AK12" i="1"/>
  <c r="E15" i="1"/>
  <c r="F35" i="1"/>
  <c r="G41" i="1"/>
  <c r="F42" i="1"/>
  <c r="G38" i="1"/>
  <c r="G34" i="1"/>
  <c r="F15" i="1"/>
  <c r="G14" i="1"/>
  <c r="G31" i="1"/>
  <c r="G20" i="1"/>
  <c r="G10" i="1"/>
  <c r="E42" i="1"/>
  <c r="E35" i="1"/>
  <c r="E27" i="1"/>
  <c r="G27" i="1" s="1"/>
  <c r="AK34" i="1" l="1"/>
  <c r="AI44" i="1"/>
  <c r="AK44" i="1" s="1"/>
  <c r="AI35" i="1"/>
  <c r="AK35" i="1" s="1"/>
  <c r="AI15" i="1"/>
  <c r="AJ15" i="1"/>
  <c r="AK15" i="1" s="1"/>
  <c r="AI27" i="1"/>
  <c r="AK27" i="1" s="1"/>
  <c r="AK10" i="1"/>
  <c r="G15" i="1"/>
  <c r="G35" i="1"/>
  <c r="F44" i="1"/>
  <c r="G42" i="1"/>
  <c r="E44" i="1"/>
  <c r="G44" i="1" l="1"/>
</calcChain>
</file>

<file path=xl/sharedStrings.xml><?xml version="1.0" encoding="utf-8"?>
<sst xmlns="http://schemas.openxmlformats.org/spreadsheetml/2006/main" count="77" uniqueCount="58">
  <si>
    <t>DIPARTIMENTO</t>
  </si>
  <si>
    <t>COD</t>
  </si>
  <si>
    <t>Dipartimento di Ing. Civile, Ambientale, del Territorio, Edile e di Chimica</t>
  </si>
  <si>
    <t>Corso di Laurea</t>
  </si>
  <si>
    <t>LT02</t>
  </si>
  <si>
    <t>INGEGNERIA EDILE (D.M.270/04)</t>
  </si>
  <si>
    <t>LT16</t>
  </si>
  <si>
    <t>INGEGNERIA CIVILE E AMBIENTALE (D.M. 270/04)</t>
  </si>
  <si>
    <t>Corso di Laurea Magistrale</t>
  </si>
  <si>
    <t>LM63</t>
  </si>
  <si>
    <t>INGEGNERIA PER L'AMBIENTE E IL TERRITORIO (D.M. 270/04)</t>
  </si>
  <si>
    <t>LM01</t>
  </si>
  <si>
    <t>INGEGNERIA CIVILE (D.M. 270/04)</t>
  </si>
  <si>
    <t>LM02</t>
  </si>
  <si>
    <t>INGEGNERIA DEI SISTEMI EDILIZI (D.M.270/04)</t>
  </si>
  <si>
    <t>Dipartimento di Ingegneria Elettrica e dell'Informazione</t>
  </si>
  <si>
    <t>LT05</t>
  </si>
  <si>
    <t>INGEGNERIA ELETTRICA (D.M.270/04)</t>
  </si>
  <si>
    <t>LT04</t>
  </si>
  <si>
    <t>INGEGNERIA ELETTRONICA E DELLE TELECOMUNICAZIONI (D.M.270/04)</t>
  </si>
  <si>
    <t>LT17</t>
  </si>
  <si>
    <t>INGEGNERIA INFORMATICA E DELL'AUTOMAZIONE (D.M.270/04)</t>
  </si>
  <si>
    <t>LM06</t>
  </si>
  <si>
    <t>INGEGNERIA DELL'AUTOMAZIONE (D.M. 270/04)</t>
  </si>
  <si>
    <t>LM14</t>
  </si>
  <si>
    <t>INGEGNERIA DELLE TELECOMUNICAZIONI (D.M. 270/04)</t>
  </si>
  <si>
    <t>LM17</t>
  </si>
  <si>
    <t>INGEGNERIA INFORMATICA (D.M. 270/04)</t>
  </si>
  <si>
    <t>LM04</t>
  </si>
  <si>
    <t>INGEGNERIA ELETTRONICA (D.M. 270/04)</t>
  </si>
  <si>
    <t>LM05</t>
  </si>
  <si>
    <t>INGEGNERIA ELETTRICA (D.M. 270/04)</t>
  </si>
  <si>
    <t>Dipartimento di Ingegneria Meccanica, Matematica e Management</t>
  </si>
  <si>
    <t>LT03</t>
  </si>
  <si>
    <t>INGEGNERIA GESTIONALE (D.M.270/04)</t>
  </si>
  <si>
    <t>LT31</t>
  </si>
  <si>
    <t>INGEGNERIA MECCANICA (D.M. 270/04)</t>
  </si>
  <si>
    <t>LM03</t>
  </si>
  <si>
    <t>INGEGNERIA GESTIONALE (D.M. 270/04)</t>
  </si>
  <si>
    <t>LM30</t>
  </si>
  <si>
    <t>Dipartimento di Scienze dell'Ingegneria Civile e dell'Architettura</t>
  </si>
  <si>
    <t>LT50</t>
  </si>
  <si>
    <t>DISEGNO INDUSTRIALE (D.M.270/04)</t>
  </si>
  <si>
    <t>Laurea Magistrale Ciclo Unico 5 anni</t>
  </si>
  <si>
    <t>LM53CU</t>
  </si>
  <si>
    <t>INGEGNERIA EDILE ARCHITETTURA  (D.M.270/04)</t>
  </si>
  <si>
    <t>LM51CU</t>
  </si>
  <si>
    <t>ARCHITETTURA (D.M. 270/04)</t>
  </si>
  <si>
    <t>Totale</t>
  </si>
  <si>
    <t>TIPO CORSO</t>
  </si>
  <si>
    <t>CORSO DI STUDI</t>
  </si>
  <si>
    <t>% reiscritti</t>
  </si>
  <si>
    <t>Totale CFU&gt;11</t>
  </si>
  <si>
    <t>% su iscritti II anno</t>
  </si>
  <si>
    <t>TOTALE IMM. 2011/2012</t>
  </si>
  <si>
    <t>Iscritti II anno 2012/2013</t>
  </si>
  <si>
    <t>CFU Acquisiti dal 01/01/2012 al 31/12/2012</t>
  </si>
  <si>
    <t>Immatricolati 2011/2012 reiscritti allo stesso corso di studi al II anno 2012/2013 e CFU acquisiti dal 01/01/2012 al 31/12/2012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</si>
</sst>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Arial"/>
      <family val="2"/>
    </font>
    <font>
      <b/>
      <sz val="16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9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theme="3" tint="-0.24994659260841701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3" tint="-0.24994659260841701"/>
      </top>
      <bottom/>
      <diagonal/>
    </border>
    <border>
      <left style="thin">
        <color theme="0"/>
      </left>
      <right style="medium">
        <color theme="3" tint="-0.24994659260841701"/>
      </right>
      <top style="medium">
        <color theme="3" tint="-0.24994659260841701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thin">
        <color theme="0"/>
      </top>
      <bottom style="medium">
        <color theme="3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3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3" tint="-0.24994659260841701"/>
      </bottom>
      <diagonal/>
    </border>
    <border>
      <left style="thin">
        <color theme="0"/>
      </left>
      <right style="medium">
        <color theme="3" tint="-0.24994659260841701"/>
      </right>
      <top style="thin">
        <color theme="0"/>
      </top>
      <bottom style="medium">
        <color theme="3" tint="-0.24994659260841701"/>
      </bottom>
      <diagonal/>
    </border>
    <border>
      <left style="thin">
        <color theme="0"/>
      </left>
      <right/>
      <top style="medium">
        <color theme="3" tint="-0.24994659260841701"/>
      </top>
      <bottom style="thin">
        <color theme="0"/>
      </bottom>
      <diagonal/>
    </border>
    <border>
      <left/>
      <right/>
      <top style="medium">
        <color theme="3" tint="-0.24994659260841701"/>
      </top>
      <bottom style="thin">
        <color theme="0"/>
      </bottom>
      <diagonal/>
    </border>
    <border>
      <left/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medium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3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 style="medium">
        <color theme="3" tint="-0.24994659260841701"/>
      </right>
      <top style="thin">
        <color theme="0" tint="-0.24994659260841701"/>
      </top>
      <bottom style="medium">
        <color theme="3" tint="-0.24994659260841701"/>
      </bottom>
      <diagonal/>
    </border>
  </borders>
  <cellStyleXfs count="1">
    <xf numFmtId="0" fontId="0" fillId="0" borderId="0"/>
  </cellStyleXfs>
  <cellXfs count="58">
    <xf numFmtId="0" fontId="0" fillId="0" borderId="0" xfId="0"/>
    <xf numFmtId="3" fontId="2" fillId="0" borderId="0" xfId="0" applyNumberFormat="1" applyFont="1"/>
    <xf numFmtId="0" fontId="2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/>
    <xf numFmtId="10" fontId="4" fillId="0" borderId="0" xfId="0" applyNumberFormat="1" applyFont="1"/>
    <xf numFmtId="0" fontId="4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0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13" xfId="0" applyFont="1" applyBorder="1" applyAlignment="1">
      <alignment vertical="top" wrapText="1"/>
    </xf>
    <xf numFmtId="3" fontId="2" fillId="0" borderId="13" xfId="0" applyNumberFormat="1" applyFont="1" applyBorder="1"/>
    <xf numFmtId="0" fontId="0" fillId="0" borderId="13" xfId="0" applyBorder="1"/>
    <xf numFmtId="10" fontId="0" fillId="0" borderId="13" xfId="0" applyNumberFormat="1" applyBorder="1"/>
    <xf numFmtId="10" fontId="0" fillId="0" borderId="14" xfId="0" applyNumberFormat="1" applyBorder="1"/>
    <xf numFmtId="0" fontId="2" fillId="0" borderId="16" xfId="0" applyFont="1" applyBorder="1" applyAlignment="1">
      <alignment vertical="top" wrapText="1"/>
    </xf>
    <xf numFmtId="3" fontId="2" fillId="0" borderId="16" xfId="0" applyNumberFormat="1" applyFont="1" applyBorder="1"/>
    <xf numFmtId="0" fontId="0" fillId="0" borderId="16" xfId="0" applyBorder="1"/>
    <xf numFmtId="10" fontId="0" fillId="0" borderId="16" xfId="0" applyNumberFormat="1" applyBorder="1"/>
    <xf numFmtId="10" fontId="0" fillId="0" borderId="17" xfId="0" applyNumberFormat="1" applyBorder="1"/>
    <xf numFmtId="0" fontId="5" fillId="4" borderId="0" xfId="0" applyFont="1" applyFill="1"/>
    <xf numFmtId="3" fontId="5" fillId="4" borderId="0" xfId="0" applyNumberFormat="1" applyFont="1" applyFill="1"/>
    <xf numFmtId="10" fontId="5" fillId="4" borderId="0" xfId="0" applyNumberFormat="1" applyFont="1" applyFill="1"/>
    <xf numFmtId="10" fontId="3" fillId="2" borderId="3" xfId="0" applyNumberFormat="1" applyFont="1" applyFill="1" applyBorder="1" applyAlignment="1">
      <alignment horizontal="center"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10" fontId="3" fillId="3" borderId="8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3" fontId="2" fillId="5" borderId="16" xfId="0" applyNumberFormat="1" applyFont="1" applyFill="1" applyBorder="1"/>
    <xf numFmtId="10" fontId="0" fillId="5" borderId="16" xfId="0" applyNumberFormat="1" applyFill="1" applyBorder="1"/>
    <xf numFmtId="0" fontId="0" fillId="5" borderId="16" xfId="0" applyFill="1" applyBorder="1"/>
    <xf numFmtId="10" fontId="0" fillId="5" borderId="17" xfId="0" applyNumberFormat="1" applyFill="1" applyBorder="1"/>
    <xf numFmtId="3" fontId="2" fillId="5" borderId="16" xfId="0" applyNumberFormat="1" applyFont="1" applyFill="1" applyBorder="1" applyAlignment="1">
      <alignment horizontal="right"/>
    </xf>
    <xf numFmtId="3" fontId="0" fillId="5" borderId="16" xfId="0" applyNumberFormat="1" applyFill="1" applyBorder="1"/>
    <xf numFmtId="0" fontId="1" fillId="6" borderId="19" xfId="0" applyFont="1" applyFill="1" applyBorder="1" applyAlignment="1">
      <alignment vertical="top" wrapText="1"/>
    </xf>
    <xf numFmtId="3" fontId="2" fillId="6" borderId="19" xfId="0" applyNumberFormat="1" applyFont="1" applyFill="1" applyBorder="1"/>
    <xf numFmtId="10" fontId="0" fillId="6" borderId="19" xfId="0" applyNumberFormat="1" applyFill="1" applyBorder="1"/>
    <xf numFmtId="0" fontId="0" fillId="6" borderId="19" xfId="0" applyFill="1" applyBorder="1"/>
    <xf numFmtId="10" fontId="0" fillId="6" borderId="20" xfId="0" applyNumberFormat="1" applyFill="1" applyBorder="1"/>
    <xf numFmtId="3" fontId="0" fillId="6" borderId="19" xfId="0" applyNumberForma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2:AK53"/>
  <sheetViews>
    <sheetView tabSelected="1" zoomScale="85" zoomScaleNormal="85" zoomScaleSheetLayoutView="100" workbookViewId="0">
      <selection activeCell="A53" sqref="A53"/>
    </sheetView>
  </sheetViews>
  <sheetFormatPr defaultRowHeight="12.75" x14ac:dyDescent="0.2"/>
  <cols>
    <col min="1" max="1" width="36.42578125" customWidth="1"/>
    <col min="2" max="2" width="17" customWidth="1"/>
    <col min="3" max="3" width="8.140625" bestFit="1" customWidth="1"/>
    <col min="4" max="4" width="59.28515625" customWidth="1"/>
    <col min="5" max="5" width="12" customWidth="1"/>
    <col min="6" max="6" width="10.140625" customWidth="1"/>
    <col min="7" max="7" width="9.7109375" customWidth="1"/>
    <col min="8" max="8" width="4.140625" bestFit="1" customWidth="1"/>
    <col min="9" max="9" width="3.140625" bestFit="1" customWidth="1"/>
    <col min="10" max="10" width="4.140625" bestFit="1" customWidth="1"/>
    <col min="11" max="11" width="3.140625" bestFit="1" customWidth="1"/>
    <col min="12" max="12" width="4.140625" bestFit="1" customWidth="1"/>
    <col min="13" max="13" width="3.140625" bestFit="1" customWidth="1"/>
    <col min="14" max="14" width="4.140625" bestFit="1" customWidth="1"/>
    <col min="15" max="15" width="3.140625" bestFit="1" customWidth="1"/>
    <col min="16" max="16" width="4.140625" bestFit="1" customWidth="1"/>
    <col min="17" max="17" width="3.140625" bestFit="1" customWidth="1"/>
    <col min="18" max="18" width="4.140625" bestFit="1" customWidth="1"/>
    <col min="19" max="19" width="3.140625" bestFit="1" customWidth="1"/>
    <col min="20" max="20" width="4.140625" bestFit="1" customWidth="1"/>
    <col min="21" max="21" width="3.140625" bestFit="1" customWidth="1"/>
    <col min="22" max="22" width="4.140625" bestFit="1" customWidth="1"/>
    <col min="23" max="23" width="3.140625" bestFit="1" customWidth="1"/>
    <col min="24" max="24" width="4.140625" bestFit="1" customWidth="1"/>
    <col min="25" max="34" width="3.140625" bestFit="1" customWidth="1"/>
    <col min="35" max="35" width="6.5703125" bestFit="1" customWidth="1"/>
    <col min="36" max="36" width="13.7109375" bestFit="1" customWidth="1"/>
    <col min="37" max="37" width="9.7109375" customWidth="1"/>
  </cols>
  <sheetData>
    <row r="2" spans="1:37" ht="20.25" x14ac:dyDescent="0.3">
      <c r="A2" s="33" t="s">
        <v>57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4" spans="1:37" s="4" customFormat="1" ht="15.75" thickBot="1" x14ac:dyDescent="0.3">
      <c r="A4" s="3"/>
      <c r="B4" s="3"/>
      <c r="G4" s="5"/>
      <c r="AK4" s="5"/>
    </row>
    <row r="5" spans="1:37" s="6" customFormat="1" ht="15" x14ac:dyDescent="0.2">
      <c r="A5" s="34" t="s">
        <v>0</v>
      </c>
      <c r="B5" s="36" t="s">
        <v>49</v>
      </c>
      <c r="C5" s="36" t="s">
        <v>1</v>
      </c>
      <c r="D5" s="36" t="s">
        <v>50</v>
      </c>
      <c r="E5" s="36" t="s">
        <v>54</v>
      </c>
      <c r="F5" s="36" t="s">
        <v>55</v>
      </c>
      <c r="G5" s="24" t="s">
        <v>51</v>
      </c>
      <c r="H5" s="30" t="s">
        <v>56</v>
      </c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2"/>
      <c r="AI5" s="26" t="s">
        <v>48</v>
      </c>
      <c r="AJ5" s="26" t="s">
        <v>52</v>
      </c>
      <c r="AK5" s="28" t="s">
        <v>53</v>
      </c>
    </row>
    <row r="6" spans="1:37" s="6" customFormat="1" ht="30" customHeight="1" thickBot="1" x14ac:dyDescent="0.25">
      <c r="A6" s="35"/>
      <c r="B6" s="37"/>
      <c r="C6" s="37"/>
      <c r="D6" s="37"/>
      <c r="E6" s="37"/>
      <c r="F6" s="37"/>
      <c r="G6" s="25"/>
      <c r="H6" s="7">
        <v>0</v>
      </c>
      <c r="I6" s="7">
        <v>3</v>
      </c>
      <c r="J6" s="7">
        <v>6</v>
      </c>
      <c r="K6" s="7">
        <v>9</v>
      </c>
      <c r="L6" s="7">
        <v>12</v>
      </c>
      <c r="M6" s="7">
        <v>15</v>
      </c>
      <c r="N6" s="7">
        <v>18</v>
      </c>
      <c r="O6" s="7">
        <v>21</v>
      </c>
      <c r="P6" s="7">
        <v>24</v>
      </c>
      <c r="Q6" s="7">
        <v>27</v>
      </c>
      <c r="R6" s="7">
        <v>30</v>
      </c>
      <c r="S6" s="7">
        <v>33</v>
      </c>
      <c r="T6" s="7">
        <v>36</v>
      </c>
      <c r="U6" s="7">
        <v>39</v>
      </c>
      <c r="V6" s="7">
        <v>42</v>
      </c>
      <c r="W6" s="7">
        <v>45</v>
      </c>
      <c r="X6" s="7">
        <v>48</v>
      </c>
      <c r="Y6" s="7">
        <v>51</v>
      </c>
      <c r="Z6" s="7">
        <v>54</v>
      </c>
      <c r="AA6" s="7">
        <v>57</v>
      </c>
      <c r="AB6" s="7">
        <v>60</v>
      </c>
      <c r="AC6" s="7">
        <v>63</v>
      </c>
      <c r="AD6" s="7">
        <v>66</v>
      </c>
      <c r="AE6" s="7">
        <v>69</v>
      </c>
      <c r="AF6" s="7">
        <v>72</v>
      </c>
      <c r="AG6" s="7">
        <v>78</v>
      </c>
      <c r="AH6" s="7">
        <v>96</v>
      </c>
      <c r="AI6" s="27"/>
      <c r="AJ6" s="27"/>
      <c r="AK6" s="29"/>
    </row>
    <row r="7" spans="1:37" ht="5.0999999999999996" customHeight="1" thickBot="1" x14ac:dyDescent="0.25">
      <c r="C7" s="2"/>
      <c r="D7" s="2"/>
      <c r="E7" s="1"/>
      <c r="AK7" s="8"/>
    </row>
    <row r="8" spans="1:37" x14ac:dyDescent="0.2">
      <c r="A8" s="38" t="s">
        <v>2</v>
      </c>
      <c r="B8" s="44" t="s">
        <v>3</v>
      </c>
      <c r="C8" s="11" t="s">
        <v>4</v>
      </c>
      <c r="D8" s="11" t="s">
        <v>5</v>
      </c>
      <c r="E8" s="12">
        <v>131</v>
      </c>
      <c r="F8" s="13">
        <v>95</v>
      </c>
      <c r="G8" s="14">
        <f t="shared" ref="G8:G44" si="0">+F8/E8</f>
        <v>0.72519083969465647</v>
      </c>
      <c r="H8" s="13">
        <v>4</v>
      </c>
      <c r="I8" s="13"/>
      <c r="J8" s="13"/>
      <c r="K8" s="13"/>
      <c r="L8" s="13">
        <v>4</v>
      </c>
      <c r="M8" s="13">
        <v>14</v>
      </c>
      <c r="N8" s="13">
        <v>6</v>
      </c>
      <c r="O8" s="13">
        <v>12</v>
      </c>
      <c r="P8" s="13">
        <v>8</v>
      </c>
      <c r="Q8" s="13">
        <v>7</v>
      </c>
      <c r="R8" s="13">
        <v>3</v>
      </c>
      <c r="S8" s="13">
        <v>14</v>
      </c>
      <c r="T8" s="13">
        <v>2</v>
      </c>
      <c r="U8" s="13">
        <v>6</v>
      </c>
      <c r="V8" s="13">
        <v>3</v>
      </c>
      <c r="W8" s="13">
        <v>5</v>
      </c>
      <c r="X8" s="13">
        <v>3</v>
      </c>
      <c r="Y8" s="13">
        <v>4</v>
      </c>
      <c r="Z8" s="13"/>
      <c r="AA8" s="13"/>
      <c r="AB8" s="13"/>
      <c r="AC8" s="13"/>
      <c r="AD8" s="13"/>
      <c r="AE8" s="13"/>
      <c r="AF8" s="13"/>
      <c r="AG8" s="13"/>
      <c r="AH8" s="13"/>
      <c r="AI8" s="13">
        <f>+SUM(H8:AH8)</f>
        <v>95</v>
      </c>
      <c r="AJ8" s="13">
        <f>+(SUM(L8:AH8))</f>
        <v>91</v>
      </c>
      <c r="AK8" s="15">
        <f>+AJ8/AI8</f>
        <v>0.95789473684210524</v>
      </c>
    </row>
    <row r="9" spans="1:37" x14ac:dyDescent="0.2">
      <c r="A9" s="39"/>
      <c r="B9" s="43"/>
      <c r="C9" s="16" t="s">
        <v>6</v>
      </c>
      <c r="D9" s="16" t="s">
        <v>7</v>
      </c>
      <c r="E9" s="17">
        <v>364</v>
      </c>
      <c r="F9" s="18">
        <v>240</v>
      </c>
      <c r="G9" s="19">
        <f t="shared" si="0"/>
        <v>0.65934065934065933</v>
      </c>
      <c r="H9" s="18">
        <v>43</v>
      </c>
      <c r="I9" s="18"/>
      <c r="J9" s="18">
        <v>32</v>
      </c>
      <c r="K9" s="18"/>
      <c r="L9" s="18">
        <v>20</v>
      </c>
      <c r="M9" s="18"/>
      <c r="N9" s="18">
        <v>16</v>
      </c>
      <c r="O9" s="18"/>
      <c r="P9" s="18">
        <v>18</v>
      </c>
      <c r="Q9" s="18"/>
      <c r="R9" s="18">
        <v>19</v>
      </c>
      <c r="S9" s="18"/>
      <c r="T9" s="18">
        <v>17</v>
      </c>
      <c r="U9" s="18">
        <v>1</v>
      </c>
      <c r="V9" s="18">
        <v>19</v>
      </c>
      <c r="W9" s="18"/>
      <c r="X9" s="18">
        <v>25</v>
      </c>
      <c r="Y9" s="18"/>
      <c r="Z9" s="18">
        <v>20</v>
      </c>
      <c r="AA9" s="18">
        <v>1</v>
      </c>
      <c r="AB9" s="18">
        <v>9</v>
      </c>
      <c r="AC9" s="18"/>
      <c r="AD9" s="18"/>
      <c r="AE9" s="18"/>
      <c r="AF9" s="18"/>
      <c r="AG9" s="18"/>
      <c r="AH9" s="18"/>
      <c r="AI9" s="18">
        <f t="shared" ref="AI9:AI44" si="1">+SUM(H9:AH9)</f>
        <v>240</v>
      </c>
      <c r="AJ9" s="18">
        <f t="shared" ref="AJ9:AJ44" si="2">+(SUM(L9:AH9))</f>
        <v>165</v>
      </c>
      <c r="AK9" s="20">
        <f t="shared" ref="AK9:AK44" si="3">+AJ9/AI9</f>
        <v>0.6875</v>
      </c>
    </row>
    <row r="10" spans="1:37" x14ac:dyDescent="0.2">
      <c r="A10" s="39"/>
      <c r="B10" s="43"/>
      <c r="C10" s="45" t="s">
        <v>48</v>
      </c>
      <c r="D10" s="45"/>
      <c r="E10" s="46">
        <f>SUM(E8:E9)</f>
        <v>495</v>
      </c>
      <c r="F10" s="46">
        <f>SUM(F8:F9)</f>
        <v>335</v>
      </c>
      <c r="G10" s="47">
        <f t="shared" si="0"/>
        <v>0.6767676767676768</v>
      </c>
      <c r="H10" s="48">
        <f t="shared" ref="H10:AH10" si="4">SUM(H8:H9)</f>
        <v>47</v>
      </c>
      <c r="I10" s="48">
        <f t="shared" si="4"/>
        <v>0</v>
      </c>
      <c r="J10" s="48">
        <f t="shared" si="4"/>
        <v>32</v>
      </c>
      <c r="K10" s="48">
        <f t="shared" si="4"/>
        <v>0</v>
      </c>
      <c r="L10" s="48">
        <f t="shared" si="4"/>
        <v>24</v>
      </c>
      <c r="M10" s="48">
        <f t="shared" si="4"/>
        <v>14</v>
      </c>
      <c r="N10" s="48">
        <f t="shared" si="4"/>
        <v>22</v>
      </c>
      <c r="O10" s="48">
        <f t="shared" si="4"/>
        <v>12</v>
      </c>
      <c r="P10" s="48">
        <f t="shared" si="4"/>
        <v>26</v>
      </c>
      <c r="Q10" s="48">
        <f t="shared" si="4"/>
        <v>7</v>
      </c>
      <c r="R10" s="48">
        <f t="shared" si="4"/>
        <v>22</v>
      </c>
      <c r="S10" s="48">
        <f t="shared" si="4"/>
        <v>14</v>
      </c>
      <c r="T10" s="48">
        <f t="shared" si="4"/>
        <v>19</v>
      </c>
      <c r="U10" s="48">
        <f t="shared" si="4"/>
        <v>7</v>
      </c>
      <c r="V10" s="48">
        <f t="shared" si="4"/>
        <v>22</v>
      </c>
      <c r="W10" s="48">
        <f t="shared" si="4"/>
        <v>5</v>
      </c>
      <c r="X10" s="48">
        <f t="shared" si="4"/>
        <v>28</v>
      </c>
      <c r="Y10" s="48">
        <f t="shared" si="4"/>
        <v>4</v>
      </c>
      <c r="Z10" s="48">
        <f t="shared" si="4"/>
        <v>20</v>
      </c>
      <c r="AA10" s="48">
        <f t="shared" si="4"/>
        <v>1</v>
      </c>
      <c r="AB10" s="48">
        <f t="shared" si="4"/>
        <v>9</v>
      </c>
      <c r="AC10" s="48">
        <f t="shared" si="4"/>
        <v>0</v>
      </c>
      <c r="AD10" s="48">
        <f t="shared" si="4"/>
        <v>0</v>
      </c>
      <c r="AE10" s="48">
        <f t="shared" si="4"/>
        <v>0</v>
      </c>
      <c r="AF10" s="48">
        <f t="shared" si="4"/>
        <v>0</v>
      </c>
      <c r="AG10" s="48">
        <f t="shared" si="4"/>
        <v>0</v>
      </c>
      <c r="AH10" s="48">
        <f t="shared" si="4"/>
        <v>0</v>
      </c>
      <c r="AI10" s="48">
        <f t="shared" si="1"/>
        <v>335</v>
      </c>
      <c r="AJ10" s="48">
        <f t="shared" si="2"/>
        <v>256</v>
      </c>
      <c r="AK10" s="49">
        <f t="shared" si="3"/>
        <v>0.76417910447761195</v>
      </c>
    </row>
    <row r="11" spans="1:37" x14ac:dyDescent="0.2">
      <c r="A11" s="39"/>
      <c r="B11" s="43" t="s">
        <v>8</v>
      </c>
      <c r="C11" s="16" t="s">
        <v>9</v>
      </c>
      <c r="D11" s="16" t="s">
        <v>10</v>
      </c>
      <c r="E11" s="17">
        <v>51</v>
      </c>
      <c r="F11" s="18">
        <v>47</v>
      </c>
      <c r="G11" s="19">
        <f t="shared" si="0"/>
        <v>0.92156862745098034</v>
      </c>
      <c r="H11" s="18">
        <v>1</v>
      </c>
      <c r="I11" s="18"/>
      <c r="J11" s="18">
        <v>4</v>
      </c>
      <c r="K11" s="18">
        <v>2</v>
      </c>
      <c r="L11" s="18">
        <v>3</v>
      </c>
      <c r="M11" s="18">
        <v>2</v>
      </c>
      <c r="N11" s="18">
        <v>5</v>
      </c>
      <c r="O11" s="18">
        <v>1</v>
      </c>
      <c r="P11" s="18">
        <v>2</v>
      </c>
      <c r="Q11" s="18">
        <v>3</v>
      </c>
      <c r="R11" s="18">
        <v>6</v>
      </c>
      <c r="S11" s="18"/>
      <c r="T11" s="18">
        <v>6</v>
      </c>
      <c r="U11" s="18">
        <v>3</v>
      </c>
      <c r="V11" s="18">
        <v>5</v>
      </c>
      <c r="W11" s="18"/>
      <c r="X11" s="18">
        <v>1</v>
      </c>
      <c r="Y11" s="18">
        <v>1</v>
      </c>
      <c r="Z11" s="18"/>
      <c r="AA11" s="18"/>
      <c r="AB11" s="18"/>
      <c r="AC11" s="18">
        <v>1</v>
      </c>
      <c r="AD11" s="18">
        <v>1</v>
      </c>
      <c r="AE11" s="18"/>
      <c r="AF11" s="18"/>
      <c r="AG11" s="18"/>
      <c r="AH11" s="18"/>
      <c r="AI11" s="18">
        <f t="shared" si="1"/>
        <v>47</v>
      </c>
      <c r="AJ11" s="18">
        <f t="shared" si="2"/>
        <v>40</v>
      </c>
      <c r="AK11" s="20">
        <f t="shared" si="3"/>
        <v>0.85106382978723405</v>
      </c>
    </row>
    <row r="12" spans="1:37" x14ac:dyDescent="0.2">
      <c r="A12" s="39"/>
      <c r="B12" s="43"/>
      <c r="C12" s="16" t="s">
        <v>11</v>
      </c>
      <c r="D12" s="16" t="s">
        <v>12</v>
      </c>
      <c r="E12" s="17">
        <v>86</v>
      </c>
      <c r="F12" s="18">
        <v>82</v>
      </c>
      <c r="G12" s="19">
        <f t="shared" si="0"/>
        <v>0.95348837209302328</v>
      </c>
      <c r="H12" s="18">
        <v>3</v>
      </c>
      <c r="I12" s="18"/>
      <c r="J12" s="18"/>
      <c r="K12" s="18"/>
      <c r="L12" s="18">
        <v>6</v>
      </c>
      <c r="M12" s="18"/>
      <c r="N12" s="18">
        <v>15</v>
      </c>
      <c r="O12" s="18"/>
      <c r="P12" s="18">
        <v>11</v>
      </c>
      <c r="Q12" s="18"/>
      <c r="R12" s="18">
        <v>9</v>
      </c>
      <c r="S12" s="18"/>
      <c r="T12" s="18">
        <v>11</v>
      </c>
      <c r="U12" s="18">
        <v>1</v>
      </c>
      <c r="V12" s="18">
        <v>13</v>
      </c>
      <c r="W12" s="18"/>
      <c r="X12" s="18">
        <v>8</v>
      </c>
      <c r="Y12" s="18"/>
      <c r="Z12" s="18">
        <v>3</v>
      </c>
      <c r="AA12" s="18"/>
      <c r="AB12" s="18">
        <v>1</v>
      </c>
      <c r="AC12" s="18"/>
      <c r="AD12" s="18"/>
      <c r="AE12" s="18"/>
      <c r="AF12" s="18"/>
      <c r="AG12" s="18"/>
      <c r="AH12" s="18">
        <v>1</v>
      </c>
      <c r="AI12" s="18">
        <f t="shared" si="1"/>
        <v>82</v>
      </c>
      <c r="AJ12" s="18">
        <f t="shared" si="2"/>
        <v>79</v>
      </c>
      <c r="AK12" s="20">
        <f t="shared" si="3"/>
        <v>0.96341463414634143</v>
      </c>
    </row>
    <row r="13" spans="1:37" x14ac:dyDescent="0.2">
      <c r="A13" s="39"/>
      <c r="B13" s="43"/>
      <c r="C13" s="16" t="s">
        <v>13</v>
      </c>
      <c r="D13" s="16" t="s">
        <v>14</v>
      </c>
      <c r="E13" s="17">
        <v>94</v>
      </c>
      <c r="F13" s="18">
        <v>94</v>
      </c>
      <c r="G13" s="19">
        <f t="shared" si="0"/>
        <v>1</v>
      </c>
      <c r="H13" s="18">
        <v>2</v>
      </c>
      <c r="I13" s="18"/>
      <c r="J13" s="18">
        <v>1</v>
      </c>
      <c r="K13" s="18">
        <v>1</v>
      </c>
      <c r="L13" s="18"/>
      <c r="M13" s="18">
        <v>2</v>
      </c>
      <c r="N13" s="18">
        <v>3</v>
      </c>
      <c r="O13" s="18">
        <v>4</v>
      </c>
      <c r="P13" s="18">
        <v>8</v>
      </c>
      <c r="Q13" s="18">
        <v>1</v>
      </c>
      <c r="R13" s="18">
        <v>8</v>
      </c>
      <c r="S13" s="18">
        <v>4</v>
      </c>
      <c r="T13" s="18">
        <v>7</v>
      </c>
      <c r="U13" s="18">
        <v>6</v>
      </c>
      <c r="V13" s="18">
        <v>4</v>
      </c>
      <c r="W13" s="18">
        <v>12</v>
      </c>
      <c r="X13" s="18">
        <v>2</v>
      </c>
      <c r="Y13" s="18">
        <v>10</v>
      </c>
      <c r="Z13" s="18">
        <v>4</v>
      </c>
      <c r="AA13" s="18"/>
      <c r="AB13" s="18">
        <v>4</v>
      </c>
      <c r="AC13" s="18">
        <v>1</v>
      </c>
      <c r="AD13" s="18">
        <v>1</v>
      </c>
      <c r="AE13" s="18">
        <v>4</v>
      </c>
      <c r="AF13" s="18">
        <v>5</v>
      </c>
      <c r="AG13" s="18"/>
      <c r="AH13" s="18"/>
      <c r="AI13" s="18">
        <f t="shared" si="1"/>
        <v>94</v>
      </c>
      <c r="AJ13" s="18">
        <f t="shared" si="2"/>
        <v>90</v>
      </c>
      <c r="AK13" s="20">
        <f t="shared" si="3"/>
        <v>0.95744680851063835</v>
      </c>
    </row>
    <row r="14" spans="1:37" x14ac:dyDescent="0.2">
      <c r="A14" s="39"/>
      <c r="B14" s="43"/>
      <c r="C14" s="45" t="s">
        <v>48</v>
      </c>
      <c r="D14" s="45"/>
      <c r="E14" s="46">
        <f>SUM(E11:E13)</f>
        <v>231</v>
      </c>
      <c r="F14" s="46">
        <f>SUM(F11:F13)</f>
        <v>223</v>
      </c>
      <c r="G14" s="47">
        <f t="shared" si="0"/>
        <v>0.96536796536796532</v>
      </c>
      <c r="H14" s="48">
        <f t="shared" ref="H14:AH14" si="5">SUM(H11:H13)</f>
        <v>6</v>
      </c>
      <c r="I14" s="48">
        <f t="shared" si="5"/>
        <v>0</v>
      </c>
      <c r="J14" s="48">
        <f t="shared" si="5"/>
        <v>5</v>
      </c>
      <c r="K14" s="48">
        <f t="shared" si="5"/>
        <v>3</v>
      </c>
      <c r="L14" s="48">
        <f t="shared" si="5"/>
        <v>9</v>
      </c>
      <c r="M14" s="48">
        <f t="shared" si="5"/>
        <v>4</v>
      </c>
      <c r="N14" s="48">
        <f t="shared" si="5"/>
        <v>23</v>
      </c>
      <c r="O14" s="48">
        <f t="shared" si="5"/>
        <v>5</v>
      </c>
      <c r="P14" s="48">
        <f t="shared" si="5"/>
        <v>21</v>
      </c>
      <c r="Q14" s="48">
        <f t="shared" si="5"/>
        <v>4</v>
      </c>
      <c r="R14" s="48">
        <f t="shared" si="5"/>
        <v>23</v>
      </c>
      <c r="S14" s="48">
        <f t="shared" si="5"/>
        <v>4</v>
      </c>
      <c r="T14" s="48">
        <f t="shared" si="5"/>
        <v>24</v>
      </c>
      <c r="U14" s="48">
        <f t="shared" si="5"/>
        <v>10</v>
      </c>
      <c r="V14" s="48">
        <f t="shared" si="5"/>
        <v>22</v>
      </c>
      <c r="W14" s="48">
        <f t="shared" si="5"/>
        <v>12</v>
      </c>
      <c r="X14" s="48">
        <f t="shared" si="5"/>
        <v>11</v>
      </c>
      <c r="Y14" s="48">
        <f t="shared" si="5"/>
        <v>11</v>
      </c>
      <c r="Z14" s="48">
        <f t="shared" si="5"/>
        <v>7</v>
      </c>
      <c r="AA14" s="48">
        <f t="shared" si="5"/>
        <v>0</v>
      </c>
      <c r="AB14" s="48">
        <f t="shared" si="5"/>
        <v>5</v>
      </c>
      <c r="AC14" s="48">
        <f t="shared" si="5"/>
        <v>2</v>
      </c>
      <c r="AD14" s="48">
        <f t="shared" si="5"/>
        <v>2</v>
      </c>
      <c r="AE14" s="48">
        <f t="shared" si="5"/>
        <v>4</v>
      </c>
      <c r="AF14" s="48">
        <f t="shared" si="5"/>
        <v>5</v>
      </c>
      <c r="AG14" s="48">
        <f t="shared" si="5"/>
        <v>0</v>
      </c>
      <c r="AH14" s="48">
        <f t="shared" si="5"/>
        <v>1</v>
      </c>
      <c r="AI14" s="48">
        <f t="shared" si="1"/>
        <v>223</v>
      </c>
      <c r="AJ14" s="48">
        <f t="shared" si="2"/>
        <v>209</v>
      </c>
      <c r="AK14" s="49">
        <f t="shared" si="3"/>
        <v>0.93721973094170408</v>
      </c>
    </row>
    <row r="15" spans="1:37" ht="13.5" thickBot="1" x14ac:dyDescent="0.25">
      <c r="A15" s="40"/>
      <c r="B15" s="52" t="s">
        <v>48</v>
      </c>
      <c r="C15" s="52"/>
      <c r="D15" s="52"/>
      <c r="E15" s="53">
        <f>+E14+E10</f>
        <v>726</v>
      </c>
      <c r="F15" s="53">
        <f>+F14+F10</f>
        <v>558</v>
      </c>
      <c r="G15" s="54">
        <f t="shared" si="0"/>
        <v>0.76859504132231404</v>
      </c>
      <c r="H15" s="55">
        <f t="shared" ref="H15:AH15" si="6">+H14+H10</f>
        <v>53</v>
      </c>
      <c r="I15" s="55">
        <f t="shared" si="6"/>
        <v>0</v>
      </c>
      <c r="J15" s="55">
        <f t="shared" si="6"/>
        <v>37</v>
      </c>
      <c r="K15" s="55">
        <f t="shared" si="6"/>
        <v>3</v>
      </c>
      <c r="L15" s="55">
        <f t="shared" si="6"/>
        <v>33</v>
      </c>
      <c r="M15" s="55">
        <f t="shared" si="6"/>
        <v>18</v>
      </c>
      <c r="N15" s="55">
        <f t="shared" si="6"/>
        <v>45</v>
      </c>
      <c r="O15" s="55">
        <f t="shared" si="6"/>
        <v>17</v>
      </c>
      <c r="P15" s="55">
        <f t="shared" si="6"/>
        <v>47</v>
      </c>
      <c r="Q15" s="55">
        <f t="shared" si="6"/>
        <v>11</v>
      </c>
      <c r="R15" s="55">
        <f t="shared" si="6"/>
        <v>45</v>
      </c>
      <c r="S15" s="55">
        <f t="shared" si="6"/>
        <v>18</v>
      </c>
      <c r="T15" s="55">
        <f t="shared" si="6"/>
        <v>43</v>
      </c>
      <c r="U15" s="55">
        <f t="shared" si="6"/>
        <v>17</v>
      </c>
      <c r="V15" s="55">
        <f t="shared" si="6"/>
        <v>44</v>
      </c>
      <c r="W15" s="55">
        <f t="shared" si="6"/>
        <v>17</v>
      </c>
      <c r="X15" s="55">
        <f t="shared" si="6"/>
        <v>39</v>
      </c>
      <c r="Y15" s="55">
        <f t="shared" si="6"/>
        <v>15</v>
      </c>
      <c r="Z15" s="55">
        <f t="shared" si="6"/>
        <v>27</v>
      </c>
      <c r="AA15" s="55">
        <f t="shared" si="6"/>
        <v>1</v>
      </c>
      <c r="AB15" s="55">
        <f t="shared" si="6"/>
        <v>14</v>
      </c>
      <c r="AC15" s="55">
        <f t="shared" si="6"/>
        <v>2</v>
      </c>
      <c r="AD15" s="55">
        <f t="shared" si="6"/>
        <v>2</v>
      </c>
      <c r="AE15" s="55">
        <f t="shared" si="6"/>
        <v>4</v>
      </c>
      <c r="AF15" s="55">
        <f t="shared" si="6"/>
        <v>5</v>
      </c>
      <c r="AG15" s="55">
        <f t="shared" si="6"/>
        <v>0</v>
      </c>
      <c r="AH15" s="55">
        <f t="shared" si="6"/>
        <v>1</v>
      </c>
      <c r="AI15" s="55">
        <f t="shared" si="1"/>
        <v>558</v>
      </c>
      <c r="AJ15" s="55">
        <f t="shared" si="2"/>
        <v>465</v>
      </c>
      <c r="AK15" s="56">
        <f t="shared" si="3"/>
        <v>0.83333333333333337</v>
      </c>
    </row>
    <row r="16" spans="1:37" ht="5.0999999999999996" customHeight="1" thickBot="1" x14ac:dyDescent="0.25">
      <c r="A16" s="10"/>
      <c r="B16" s="10"/>
      <c r="C16" s="9"/>
      <c r="D16" s="9"/>
      <c r="E16" s="1"/>
      <c r="G16" s="8"/>
      <c r="AK16" s="8"/>
    </row>
    <row r="17" spans="1:37" x14ac:dyDescent="0.2">
      <c r="A17" s="41" t="s">
        <v>15</v>
      </c>
      <c r="B17" s="44" t="s">
        <v>3</v>
      </c>
      <c r="C17" s="11" t="s">
        <v>16</v>
      </c>
      <c r="D17" s="11" t="s">
        <v>17</v>
      </c>
      <c r="E17" s="12">
        <v>78</v>
      </c>
      <c r="F17" s="13">
        <v>51</v>
      </c>
      <c r="G17" s="14">
        <f t="shared" si="0"/>
        <v>0.65384615384615385</v>
      </c>
      <c r="H17" s="13">
        <v>6</v>
      </c>
      <c r="I17" s="13">
        <v>3</v>
      </c>
      <c r="J17" s="13">
        <v>5</v>
      </c>
      <c r="K17" s="13">
        <v>4</v>
      </c>
      <c r="L17" s="13">
        <v>3</v>
      </c>
      <c r="M17" s="13">
        <v>3</v>
      </c>
      <c r="N17" s="13">
        <v>4</v>
      </c>
      <c r="O17" s="13">
        <v>3</v>
      </c>
      <c r="P17" s="13">
        <v>2</v>
      </c>
      <c r="Q17" s="13">
        <v>1</v>
      </c>
      <c r="R17" s="13">
        <v>3</v>
      </c>
      <c r="S17" s="13">
        <v>1</v>
      </c>
      <c r="T17" s="13">
        <v>5</v>
      </c>
      <c r="U17" s="13">
        <v>1</v>
      </c>
      <c r="V17" s="13">
        <v>3</v>
      </c>
      <c r="W17" s="13">
        <v>1</v>
      </c>
      <c r="X17" s="13">
        <v>2</v>
      </c>
      <c r="Y17" s="13"/>
      <c r="Z17" s="13">
        <v>1</v>
      </c>
      <c r="AA17" s="13"/>
      <c r="AB17" s="13"/>
      <c r="AC17" s="13"/>
      <c r="AD17" s="13"/>
      <c r="AE17" s="13"/>
      <c r="AF17" s="13"/>
      <c r="AG17" s="13"/>
      <c r="AH17" s="13"/>
      <c r="AI17" s="13">
        <f t="shared" si="1"/>
        <v>51</v>
      </c>
      <c r="AJ17" s="13">
        <f t="shared" si="2"/>
        <v>33</v>
      </c>
      <c r="AK17" s="15">
        <f t="shared" si="3"/>
        <v>0.6470588235294118</v>
      </c>
    </row>
    <row r="18" spans="1:37" ht="15" customHeight="1" x14ac:dyDescent="0.2">
      <c r="A18" s="39"/>
      <c r="B18" s="43"/>
      <c r="C18" s="16" t="s">
        <v>18</v>
      </c>
      <c r="D18" s="16" t="s">
        <v>19</v>
      </c>
      <c r="E18" s="17">
        <v>101</v>
      </c>
      <c r="F18" s="18">
        <v>67</v>
      </c>
      <c r="G18" s="19">
        <f t="shared" si="0"/>
        <v>0.6633663366336634</v>
      </c>
      <c r="H18" s="18">
        <v>7</v>
      </c>
      <c r="I18" s="18">
        <v>1</v>
      </c>
      <c r="J18" s="18">
        <v>2</v>
      </c>
      <c r="K18" s="18">
        <v>3</v>
      </c>
      <c r="L18" s="18">
        <v>1</v>
      </c>
      <c r="M18" s="18">
        <v>4</v>
      </c>
      <c r="N18" s="18">
        <v>4</v>
      </c>
      <c r="O18" s="18">
        <v>7</v>
      </c>
      <c r="P18" s="18">
        <v>3</v>
      </c>
      <c r="Q18" s="18">
        <v>3</v>
      </c>
      <c r="R18" s="18">
        <v>5</v>
      </c>
      <c r="S18" s="18">
        <v>2</v>
      </c>
      <c r="T18" s="18">
        <v>1</v>
      </c>
      <c r="U18" s="18">
        <v>7</v>
      </c>
      <c r="V18" s="18">
        <v>3</v>
      </c>
      <c r="W18" s="18">
        <v>1</v>
      </c>
      <c r="X18" s="18">
        <v>3</v>
      </c>
      <c r="Y18" s="18">
        <v>5</v>
      </c>
      <c r="Z18" s="18">
        <v>5</v>
      </c>
      <c r="AA18" s="18"/>
      <c r="AB18" s="18"/>
      <c r="AC18" s="18"/>
      <c r="AD18" s="18"/>
      <c r="AE18" s="18"/>
      <c r="AF18" s="18"/>
      <c r="AG18" s="18"/>
      <c r="AH18" s="18"/>
      <c r="AI18" s="18">
        <f t="shared" si="1"/>
        <v>67</v>
      </c>
      <c r="AJ18" s="18">
        <f t="shared" si="2"/>
        <v>54</v>
      </c>
      <c r="AK18" s="20">
        <f t="shared" si="3"/>
        <v>0.80597014925373134</v>
      </c>
    </row>
    <row r="19" spans="1:37" x14ac:dyDescent="0.2">
      <c r="A19" s="39"/>
      <c r="B19" s="43"/>
      <c r="C19" s="16" t="s">
        <v>20</v>
      </c>
      <c r="D19" s="16" t="s">
        <v>21</v>
      </c>
      <c r="E19" s="17">
        <v>140</v>
      </c>
      <c r="F19" s="18">
        <v>88</v>
      </c>
      <c r="G19" s="19">
        <f t="shared" si="0"/>
        <v>0.62857142857142856</v>
      </c>
      <c r="H19" s="18">
        <v>10</v>
      </c>
      <c r="I19" s="18">
        <v>9</v>
      </c>
      <c r="J19" s="18">
        <v>3</v>
      </c>
      <c r="K19" s="18">
        <v>11</v>
      </c>
      <c r="L19" s="18">
        <v>7</v>
      </c>
      <c r="M19" s="18">
        <v>11</v>
      </c>
      <c r="N19" s="18">
        <v>1</v>
      </c>
      <c r="O19" s="18">
        <v>1</v>
      </c>
      <c r="P19" s="18">
        <v>1</v>
      </c>
      <c r="Q19" s="18">
        <v>9</v>
      </c>
      <c r="R19" s="18">
        <v>5</v>
      </c>
      <c r="S19" s="18">
        <v>6</v>
      </c>
      <c r="T19" s="18">
        <v>3</v>
      </c>
      <c r="U19" s="18">
        <v>3</v>
      </c>
      <c r="V19" s="18">
        <v>2</v>
      </c>
      <c r="W19" s="18"/>
      <c r="X19" s="18">
        <v>1</v>
      </c>
      <c r="Y19" s="18">
        <v>1</v>
      </c>
      <c r="Z19" s="18"/>
      <c r="AA19" s="18">
        <v>3</v>
      </c>
      <c r="AB19" s="18">
        <v>1</v>
      </c>
      <c r="AC19" s="18"/>
      <c r="AD19" s="18"/>
      <c r="AE19" s="18"/>
      <c r="AF19" s="18"/>
      <c r="AG19" s="18"/>
      <c r="AH19" s="18"/>
      <c r="AI19" s="18">
        <f t="shared" si="1"/>
        <v>88</v>
      </c>
      <c r="AJ19" s="18">
        <f t="shared" si="2"/>
        <v>55</v>
      </c>
      <c r="AK19" s="20">
        <f t="shared" si="3"/>
        <v>0.625</v>
      </c>
    </row>
    <row r="20" spans="1:37" x14ac:dyDescent="0.2">
      <c r="A20" s="39"/>
      <c r="B20" s="43"/>
      <c r="C20" s="45" t="s">
        <v>48</v>
      </c>
      <c r="D20" s="45"/>
      <c r="E20" s="50">
        <f>SUM(E17:E19)</f>
        <v>319</v>
      </c>
      <c r="F20" s="50">
        <f>SUM(F17:F19)</f>
        <v>206</v>
      </c>
      <c r="G20" s="47">
        <f t="shared" si="0"/>
        <v>0.64576802507836994</v>
      </c>
      <c r="H20" s="48">
        <f>SUM(H17:H19)</f>
        <v>23</v>
      </c>
      <c r="I20" s="48">
        <f t="shared" ref="I20:AI20" si="7">SUM(I17:I19)</f>
        <v>13</v>
      </c>
      <c r="J20" s="48">
        <f t="shared" si="7"/>
        <v>10</v>
      </c>
      <c r="K20" s="48">
        <f t="shared" si="7"/>
        <v>18</v>
      </c>
      <c r="L20" s="48">
        <f t="shared" si="7"/>
        <v>11</v>
      </c>
      <c r="M20" s="48">
        <f t="shared" si="7"/>
        <v>18</v>
      </c>
      <c r="N20" s="48">
        <f t="shared" si="7"/>
        <v>9</v>
      </c>
      <c r="O20" s="48">
        <f t="shared" si="7"/>
        <v>11</v>
      </c>
      <c r="P20" s="48">
        <f t="shared" si="7"/>
        <v>6</v>
      </c>
      <c r="Q20" s="48">
        <f t="shared" si="7"/>
        <v>13</v>
      </c>
      <c r="R20" s="48">
        <f t="shared" si="7"/>
        <v>13</v>
      </c>
      <c r="S20" s="48">
        <f t="shared" si="7"/>
        <v>9</v>
      </c>
      <c r="T20" s="48">
        <f t="shared" si="7"/>
        <v>9</v>
      </c>
      <c r="U20" s="48">
        <f t="shared" si="7"/>
        <v>11</v>
      </c>
      <c r="V20" s="48">
        <f t="shared" si="7"/>
        <v>8</v>
      </c>
      <c r="W20" s="48">
        <f t="shared" si="7"/>
        <v>2</v>
      </c>
      <c r="X20" s="48">
        <f t="shared" si="7"/>
        <v>6</v>
      </c>
      <c r="Y20" s="48">
        <f t="shared" si="7"/>
        <v>6</v>
      </c>
      <c r="Z20" s="48">
        <f t="shared" si="7"/>
        <v>6</v>
      </c>
      <c r="AA20" s="48">
        <f t="shared" si="7"/>
        <v>3</v>
      </c>
      <c r="AB20" s="48">
        <f t="shared" si="7"/>
        <v>1</v>
      </c>
      <c r="AC20" s="48">
        <f t="shared" si="7"/>
        <v>0</v>
      </c>
      <c r="AD20" s="48">
        <f t="shared" si="7"/>
        <v>0</v>
      </c>
      <c r="AE20" s="48">
        <f t="shared" si="7"/>
        <v>0</v>
      </c>
      <c r="AF20" s="48">
        <f t="shared" si="7"/>
        <v>0</v>
      </c>
      <c r="AG20" s="48">
        <f t="shared" si="7"/>
        <v>0</v>
      </c>
      <c r="AH20" s="48">
        <f t="shared" si="7"/>
        <v>0</v>
      </c>
      <c r="AI20" s="48">
        <f t="shared" si="7"/>
        <v>206</v>
      </c>
      <c r="AJ20" s="48">
        <f t="shared" si="2"/>
        <v>142</v>
      </c>
      <c r="AK20" s="49">
        <f t="shared" si="3"/>
        <v>0.68932038834951459</v>
      </c>
    </row>
    <row r="21" spans="1:37" x14ac:dyDescent="0.2">
      <c r="A21" s="39"/>
      <c r="B21" s="43" t="s">
        <v>8</v>
      </c>
      <c r="C21" s="16" t="s">
        <v>22</v>
      </c>
      <c r="D21" s="16" t="s">
        <v>23</v>
      </c>
      <c r="E21" s="17">
        <v>8</v>
      </c>
      <c r="F21" s="18">
        <v>7</v>
      </c>
      <c r="G21" s="19">
        <f t="shared" si="0"/>
        <v>0.875</v>
      </c>
      <c r="H21" s="18"/>
      <c r="I21" s="18"/>
      <c r="J21" s="18"/>
      <c r="K21" s="18"/>
      <c r="L21" s="18"/>
      <c r="M21" s="18"/>
      <c r="N21" s="18"/>
      <c r="O21" s="18"/>
      <c r="P21" s="18">
        <v>1</v>
      </c>
      <c r="Q21" s="18"/>
      <c r="R21" s="18"/>
      <c r="S21" s="18"/>
      <c r="T21" s="18">
        <v>6</v>
      </c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>
        <f t="shared" si="1"/>
        <v>7</v>
      </c>
      <c r="AJ21" s="18">
        <f t="shared" si="2"/>
        <v>7</v>
      </c>
      <c r="AK21" s="20">
        <f t="shared" si="3"/>
        <v>1</v>
      </c>
    </row>
    <row r="22" spans="1:37" x14ac:dyDescent="0.2">
      <c r="A22" s="39"/>
      <c r="B22" s="43"/>
      <c r="C22" s="16" t="s">
        <v>24</v>
      </c>
      <c r="D22" s="16" t="s">
        <v>25</v>
      </c>
      <c r="E22" s="17">
        <v>34</v>
      </c>
      <c r="F22" s="18">
        <v>31</v>
      </c>
      <c r="G22" s="19">
        <f t="shared" si="0"/>
        <v>0.91176470588235292</v>
      </c>
      <c r="H22" s="18"/>
      <c r="I22" s="18">
        <v>1</v>
      </c>
      <c r="J22" s="18"/>
      <c r="K22" s="18">
        <v>5</v>
      </c>
      <c r="L22" s="18">
        <v>1</v>
      </c>
      <c r="M22" s="18">
        <v>1</v>
      </c>
      <c r="N22" s="18"/>
      <c r="O22" s="18">
        <v>4</v>
      </c>
      <c r="P22" s="18">
        <v>2</v>
      </c>
      <c r="Q22" s="18">
        <v>1</v>
      </c>
      <c r="R22" s="18"/>
      <c r="S22" s="18">
        <v>5</v>
      </c>
      <c r="T22" s="18">
        <v>1</v>
      </c>
      <c r="U22" s="18">
        <v>3</v>
      </c>
      <c r="V22" s="18"/>
      <c r="W22" s="18">
        <v>2</v>
      </c>
      <c r="X22" s="18"/>
      <c r="Y22" s="18">
        <v>3</v>
      </c>
      <c r="Z22" s="18"/>
      <c r="AA22" s="18">
        <v>1</v>
      </c>
      <c r="AB22" s="18">
        <v>1</v>
      </c>
      <c r="AC22" s="18"/>
      <c r="AD22" s="18"/>
      <c r="AE22" s="18"/>
      <c r="AF22" s="18"/>
      <c r="AG22" s="18"/>
      <c r="AH22" s="18"/>
      <c r="AI22" s="18">
        <f t="shared" si="1"/>
        <v>31</v>
      </c>
      <c r="AJ22" s="18">
        <f t="shared" si="2"/>
        <v>25</v>
      </c>
      <c r="AK22" s="20">
        <f t="shared" si="3"/>
        <v>0.80645161290322576</v>
      </c>
    </row>
    <row r="23" spans="1:37" x14ac:dyDescent="0.2">
      <c r="A23" s="39"/>
      <c r="B23" s="43"/>
      <c r="C23" s="16" t="s">
        <v>26</v>
      </c>
      <c r="D23" s="16" t="s">
        <v>27</v>
      </c>
      <c r="E23" s="17">
        <v>35</v>
      </c>
      <c r="F23" s="18">
        <v>28</v>
      </c>
      <c r="G23" s="19">
        <f t="shared" si="0"/>
        <v>0.8</v>
      </c>
      <c r="H23" s="18">
        <v>1</v>
      </c>
      <c r="I23" s="18"/>
      <c r="J23" s="18">
        <v>5</v>
      </c>
      <c r="K23" s="18"/>
      <c r="L23" s="18">
        <v>6</v>
      </c>
      <c r="M23" s="18">
        <v>1</v>
      </c>
      <c r="N23" s="18">
        <v>3</v>
      </c>
      <c r="O23" s="18">
        <v>2</v>
      </c>
      <c r="P23" s="18">
        <v>1</v>
      </c>
      <c r="Q23" s="18">
        <v>2</v>
      </c>
      <c r="R23" s="18">
        <v>1</v>
      </c>
      <c r="S23" s="18">
        <v>1</v>
      </c>
      <c r="T23" s="18"/>
      <c r="U23" s="18">
        <v>1</v>
      </c>
      <c r="V23" s="18"/>
      <c r="W23" s="18">
        <v>2</v>
      </c>
      <c r="X23" s="18">
        <v>2</v>
      </c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>
        <f t="shared" si="1"/>
        <v>28</v>
      </c>
      <c r="AJ23" s="18">
        <f t="shared" si="2"/>
        <v>22</v>
      </c>
      <c r="AK23" s="20">
        <f t="shared" si="3"/>
        <v>0.7857142857142857</v>
      </c>
    </row>
    <row r="24" spans="1:37" x14ac:dyDescent="0.2">
      <c r="A24" s="39"/>
      <c r="B24" s="43"/>
      <c r="C24" s="16" t="s">
        <v>28</v>
      </c>
      <c r="D24" s="16" t="s">
        <v>29</v>
      </c>
      <c r="E24" s="17">
        <v>39</v>
      </c>
      <c r="F24" s="18">
        <v>38</v>
      </c>
      <c r="G24" s="19">
        <f t="shared" si="0"/>
        <v>0.97435897435897434</v>
      </c>
      <c r="H24" s="18">
        <v>5</v>
      </c>
      <c r="I24" s="18"/>
      <c r="J24" s="18">
        <v>5</v>
      </c>
      <c r="K24" s="18"/>
      <c r="L24" s="18">
        <v>5</v>
      </c>
      <c r="M24" s="18"/>
      <c r="N24" s="18">
        <v>2</v>
      </c>
      <c r="O24" s="18"/>
      <c r="P24" s="18">
        <v>6</v>
      </c>
      <c r="Q24" s="18"/>
      <c r="R24" s="18">
        <v>5</v>
      </c>
      <c r="S24" s="18">
        <v>2</v>
      </c>
      <c r="T24" s="18">
        <v>3</v>
      </c>
      <c r="U24" s="18"/>
      <c r="V24" s="18">
        <v>3</v>
      </c>
      <c r="W24" s="18"/>
      <c r="X24" s="18">
        <v>1</v>
      </c>
      <c r="Y24" s="18"/>
      <c r="Z24" s="18">
        <v>1</v>
      </c>
      <c r="AA24" s="18"/>
      <c r="AB24" s="18"/>
      <c r="AC24" s="18"/>
      <c r="AD24" s="18"/>
      <c r="AE24" s="18"/>
      <c r="AF24" s="18"/>
      <c r="AG24" s="18"/>
      <c r="AH24" s="18"/>
      <c r="AI24" s="18">
        <f t="shared" si="1"/>
        <v>38</v>
      </c>
      <c r="AJ24" s="18">
        <f t="shared" si="2"/>
        <v>28</v>
      </c>
      <c r="AK24" s="20">
        <f t="shared" si="3"/>
        <v>0.73684210526315785</v>
      </c>
    </row>
    <row r="25" spans="1:37" x14ac:dyDescent="0.2">
      <c r="A25" s="39"/>
      <c r="B25" s="43"/>
      <c r="C25" s="16" t="s">
        <v>30</v>
      </c>
      <c r="D25" s="16" t="s">
        <v>31</v>
      </c>
      <c r="E25" s="17">
        <v>41</v>
      </c>
      <c r="F25" s="18">
        <v>40</v>
      </c>
      <c r="G25" s="19">
        <f t="shared" si="0"/>
        <v>0.97560975609756095</v>
      </c>
      <c r="H25" s="18">
        <v>3</v>
      </c>
      <c r="I25" s="18"/>
      <c r="J25" s="18">
        <v>2</v>
      </c>
      <c r="K25" s="18"/>
      <c r="L25" s="18">
        <v>2</v>
      </c>
      <c r="M25" s="18"/>
      <c r="N25" s="18">
        <v>3</v>
      </c>
      <c r="O25" s="18"/>
      <c r="P25" s="18">
        <v>1</v>
      </c>
      <c r="Q25" s="18"/>
      <c r="R25" s="18">
        <v>5</v>
      </c>
      <c r="S25" s="18"/>
      <c r="T25" s="18">
        <v>7</v>
      </c>
      <c r="U25" s="18"/>
      <c r="V25" s="18">
        <v>8</v>
      </c>
      <c r="W25" s="18"/>
      <c r="X25" s="18">
        <v>3</v>
      </c>
      <c r="Y25" s="18"/>
      <c r="Z25" s="18">
        <v>2</v>
      </c>
      <c r="AA25" s="18"/>
      <c r="AB25" s="18">
        <v>3</v>
      </c>
      <c r="AC25" s="18"/>
      <c r="AD25" s="18"/>
      <c r="AE25" s="18"/>
      <c r="AF25" s="18"/>
      <c r="AG25" s="18">
        <v>1</v>
      </c>
      <c r="AH25" s="18"/>
      <c r="AI25" s="18">
        <f t="shared" si="1"/>
        <v>40</v>
      </c>
      <c r="AJ25" s="18">
        <f t="shared" si="2"/>
        <v>35</v>
      </c>
      <c r="AK25" s="20">
        <f t="shared" si="3"/>
        <v>0.875</v>
      </c>
    </row>
    <row r="26" spans="1:37" x14ac:dyDescent="0.2">
      <c r="A26" s="39"/>
      <c r="B26" s="43"/>
      <c r="C26" s="45" t="s">
        <v>48</v>
      </c>
      <c r="D26" s="45"/>
      <c r="E26" s="46">
        <f>SUM(E21:E25)</f>
        <v>157</v>
      </c>
      <c r="F26" s="46">
        <f>SUM(F21:F25)</f>
        <v>144</v>
      </c>
      <c r="G26" s="47">
        <f t="shared" si="0"/>
        <v>0.91719745222929938</v>
      </c>
      <c r="H26" s="48">
        <f t="shared" ref="H26:AH26" si="8">SUM(H21:H25)</f>
        <v>9</v>
      </c>
      <c r="I26" s="48">
        <f t="shared" si="8"/>
        <v>1</v>
      </c>
      <c r="J26" s="48">
        <f t="shared" si="8"/>
        <v>12</v>
      </c>
      <c r="K26" s="48">
        <f t="shared" si="8"/>
        <v>5</v>
      </c>
      <c r="L26" s="48">
        <f t="shared" si="8"/>
        <v>14</v>
      </c>
      <c r="M26" s="48">
        <f t="shared" si="8"/>
        <v>2</v>
      </c>
      <c r="N26" s="48">
        <f t="shared" si="8"/>
        <v>8</v>
      </c>
      <c r="O26" s="48">
        <f t="shared" si="8"/>
        <v>6</v>
      </c>
      <c r="P26" s="48">
        <f t="shared" si="8"/>
        <v>11</v>
      </c>
      <c r="Q26" s="48">
        <f t="shared" si="8"/>
        <v>3</v>
      </c>
      <c r="R26" s="48">
        <f t="shared" si="8"/>
        <v>11</v>
      </c>
      <c r="S26" s="48">
        <f t="shared" si="8"/>
        <v>8</v>
      </c>
      <c r="T26" s="48">
        <f t="shared" si="8"/>
        <v>17</v>
      </c>
      <c r="U26" s="48">
        <f t="shared" si="8"/>
        <v>4</v>
      </c>
      <c r="V26" s="48">
        <f t="shared" si="8"/>
        <v>11</v>
      </c>
      <c r="W26" s="48">
        <f t="shared" si="8"/>
        <v>4</v>
      </c>
      <c r="X26" s="48">
        <f t="shared" si="8"/>
        <v>6</v>
      </c>
      <c r="Y26" s="48">
        <f t="shared" si="8"/>
        <v>3</v>
      </c>
      <c r="Z26" s="48">
        <f t="shared" si="8"/>
        <v>3</v>
      </c>
      <c r="AA26" s="48">
        <f t="shared" si="8"/>
        <v>1</v>
      </c>
      <c r="AB26" s="48">
        <f t="shared" si="8"/>
        <v>4</v>
      </c>
      <c r="AC26" s="48">
        <f t="shared" si="8"/>
        <v>0</v>
      </c>
      <c r="AD26" s="48">
        <f t="shared" si="8"/>
        <v>0</v>
      </c>
      <c r="AE26" s="48">
        <f t="shared" si="8"/>
        <v>0</v>
      </c>
      <c r="AF26" s="48">
        <f t="shared" si="8"/>
        <v>0</v>
      </c>
      <c r="AG26" s="48">
        <f t="shared" si="8"/>
        <v>1</v>
      </c>
      <c r="AH26" s="48">
        <f t="shared" si="8"/>
        <v>0</v>
      </c>
      <c r="AI26" s="48">
        <f t="shared" si="1"/>
        <v>144</v>
      </c>
      <c r="AJ26" s="48">
        <f t="shared" si="2"/>
        <v>117</v>
      </c>
      <c r="AK26" s="49">
        <f t="shared" si="3"/>
        <v>0.8125</v>
      </c>
    </row>
    <row r="27" spans="1:37" ht="13.5" thickBot="1" x14ac:dyDescent="0.25">
      <c r="A27" s="40"/>
      <c r="B27" s="52" t="s">
        <v>48</v>
      </c>
      <c r="C27" s="52"/>
      <c r="D27" s="52"/>
      <c r="E27" s="53">
        <f>+E26+E20</f>
        <v>476</v>
      </c>
      <c r="F27" s="53">
        <f>+F26+F20</f>
        <v>350</v>
      </c>
      <c r="G27" s="54">
        <f t="shared" si="0"/>
        <v>0.73529411764705888</v>
      </c>
      <c r="H27" s="55">
        <f t="shared" ref="H27:AH27" si="9">+H26+H20</f>
        <v>32</v>
      </c>
      <c r="I27" s="55">
        <f t="shared" si="9"/>
        <v>14</v>
      </c>
      <c r="J27" s="55">
        <f t="shared" si="9"/>
        <v>22</v>
      </c>
      <c r="K27" s="55">
        <f t="shared" si="9"/>
        <v>23</v>
      </c>
      <c r="L27" s="55">
        <f t="shared" si="9"/>
        <v>25</v>
      </c>
      <c r="M27" s="55">
        <f t="shared" si="9"/>
        <v>20</v>
      </c>
      <c r="N27" s="55">
        <f t="shared" si="9"/>
        <v>17</v>
      </c>
      <c r="O27" s="55">
        <f t="shared" si="9"/>
        <v>17</v>
      </c>
      <c r="P27" s="55">
        <f t="shared" si="9"/>
        <v>17</v>
      </c>
      <c r="Q27" s="55">
        <f t="shared" si="9"/>
        <v>16</v>
      </c>
      <c r="R27" s="55">
        <f t="shared" si="9"/>
        <v>24</v>
      </c>
      <c r="S27" s="55">
        <f t="shared" si="9"/>
        <v>17</v>
      </c>
      <c r="T27" s="55">
        <f t="shared" si="9"/>
        <v>26</v>
      </c>
      <c r="U27" s="55">
        <f t="shared" si="9"/>
        <v>15</v>
      </c>
      <c r="V27" s="55">
        <f t="shared" si="9"/>
        <v>19</v>
      </c>
      <c r="W27" s="55">
        <f t="shared" si="9"/>
        <v>6</v>
      </c>
      <c r="X27" s="55">
        <f t="shared" si="9"/>
        <v>12</v>
      </c>
      <c r="Y27" s="55">
        <f t="shared" si="9"/>
        <v>9</v>
      </c>
      <c r="Z27" s="55">
        <f t="shared" si="9"/>
        <v>9</v>
      </c>
      <c r="AA27" s="55">
        <f t="shared" si="9"/>
        <v>4</v>
      </c>
      <c r="AB27" s="55">
        <f t="shared" si="9"/>
        <v>5</v>
      </c>
      <c r="AC27" s="55">
        <f t="shared" si="9"/>
        <v>0</v>
      </c>
      <c r="AD27" s="55">
        <f t="shared" si="9"/>
        <v>0</v>
      </c>
      <c r="AE27" s="55">
        <f t="shared" si="9"/>
        <v>0</v>
      </c>
      <c r="AF27" s="55">
        <f t="shared" si="9"/>
        <v>0</v>
      </c>
      <c r="AG27" s="55">
        <f t="shared" si="9"/>
        <v>1</v>
      </c>
      <c r="AH27" s="55">
        <f t="shared" si="9"/>
        <v>0</v>
      </c>
      <c r="AI27" s="55">
        <f t="shared" si="1"/>
        <v>350</v>
      </c>
      <c r="AJ27" s="55">
        <f t="shared" si="2"/>
        <v>259</v>
      </c>
      <c r="AK27" s="56">
        <f t="shared" si="3"/>
        <v>0.74</v>
      </c>
    </row>
    <row r="28" spans="1:37" ht="5.0999999999999996" customHeight="1" thickBot="1" x14ac:dyDescent="0.25">
      <c r="A28" s="10"/>
      <c r="B28" s="10"/>
      <c r="C28" s="9"/>
      <c r="D28" s="9"/>
      <c r="E28" s="1"/>
      <c r="G28" s="8"/>
      <c r="AK28" s="8"/>
    </row>
    <row r="29" spans="1:37" x14ac:dyDescent="0.2">
      <c r="A29" s="38" t="s">
        <v>32</v>
      </c>
      <c r="B29" s="44" t="s">
        <v>3</v>
      </c>
      <c r="C29" s="11" t="s">
        <v>33</v>
      </c>
      <c r="D29" s="11" t="s">
        <v>34</v>
      </c>
      <c r="E29" s="12">
        <v>135</v>
      </c>
      <c r="F29" s="13">
        <v>109</v>
      </c>
      <c r="G29" s="14">
        <f t="shared" si="0"/>
        <v>0.80740740740740746</v>
      </c>
      <c r="H29" s="13">
        <v>8</v>
      </c>
      <c r="I29" s="13"/>
      <c r="J29" s="13">
        <v>7</v>
      </c>
      <c r="K29" s="13"/>
      <c r="L29" s="13">
        <v>10</v>
      </c>
      <c r="M29" s="13"/>
      <c r="N29" s="13">
        <v>20</v>
      </c>
      <c r="O29" s="13"/>
      <c r="P29" s="13">
        <v>23</v>
      </c>
      <c r="Q29" s="13"/>
      <c r="R29" s="13">
        <v>13</v>
      </c>
      <c r="S29" s="13"/>
      <c r="T29" s="13">
        <v>8</v>
      </c>
      <c r="U29" s="13"/>
      <c r="V29" s="13">
        <v>7</v>
      </c>
      <c r="W29" s="13"/>
      <c r="X29" s="13">
        <v>4</v>
      </c>
      <c r="Y29" s="13"/>
      <c r="Z29" s="13">
        <v>6</v>
      </c>
      <c r="AA29" s="13"/>
      <c r="AB29" s="13">
        <v>3</v>
      </c>
      <c r="AC29" s="13"/>
      <c r="AD29" s="13"/>
      <c r="AE29" s="13"/>
      <c r="AF29" s="13"/>
      <c r="AG29" s="13"/>
      <c r="AH29" s="13"/>
      <c r="AI29" s="13">
        <f t="shared" si="1"/>
        <v>109</v>
      </c>
      <c r="AJ29" s="13">
        <f t="shared" si="2"/>
        <v>94</v>
      </c>
      <c r="AK29" s="15">
        <f t="shared" si="3"/>
        <v>0.86238532110091748</v>
      </c>
    </row>
    <row r="30" spans="1:37" x14ac:dyDescent="0.2">
      <c r="A30" s="39"/>
      <c r="B30" s="43"/>
      <c r="C30" s="16" t="s">
        <v>35</v>
      </c>
      <c r="D30" s="16" t="s">
        <v>36</v>
      </c>
      <c r="E30" s="17">
        <v>333</v>
      </c>
      <c r="F30" s="18">
        <v>259</v>
      </c>
      <c r="G30" s="19">
        <f t="shared" si="0"/>
        <v>0.77777777777777779</v>
      </c>
      <c r="H30" s="18">
        <v>15</v>
      </c>
      <c r="I30" s="18">
        <v>4</v>
      </c>
      <c r="J30" s="18">
        <v>17</v>
      </c>
      <c r="K30" s="18">
        <v>11</v>
      </c>
      <c r="L30" s="18">
        <v>16</v>
      </c>
      <c r="M30" s="18">
        <v>9</v>
      </c>
      <c r="N30" s="18">
        <v>18</v>
      </c>
      <c r="O30" s="18">
        <v>3</v>
      </c>
      <c r="P30" s="18">
        <v>21</v>
      </c>
      <c r="Q30" s="18">
        <v>16</v>
      </c>
      <c r="R30" s="18">
        <v>13</v>
      </c>
      <c r="S30" s="18">
        <v>11</v>
      </c>
      <c r="T30" s="18">
        <v>11</v>
      </c>
      <c r="U30" s="18">
        <v>11</v>
      </c>
      <c r="V30" s="18">
        <v>17</v>
      </c>
      <c r="W30" s="18">
        <v>9</v>
      </c>
      <c r="X30" s="18">
        <v>12</v>
      </c>
      <c r="Y30" s="18">
        <v>14</v>
      </c>
      <c r="Z30" s="18">
        <v>3</v>
      </c>
      <c r="AA30" s="18">
        <v>22</v>
      </c>
      <c r="AB30" s="18">
        <v>6</v>
      </c>
      <c r="AC30" s="18"/>
      <c r="AD30" s="18"/>
      <c r="AE30" s="18"/>
      <c r="AF30" s="18"/>
      <c r="AG30" s="18"/>
      <c r="AH30" s="18"/>
      <c r="AI30" s="18">
        <f t="shared" si="1"/>
        <v>259</v>
      </c>
      <c r="AJ30" s="18">
        <f t="shared" si="2"/>
        <v>212</v>
      </c>
      <c r="AK30" s="20">
        <f t="shared" si="3"/>
        <v>0.81853281853281856</v>
      </c>
    </row>
    <row r="31" spans="1:37" x14ac:dyDescent="0.2">
      <c r="A31" s="39"/>
      <c r="B31" s="43"/>
      <c r="C31" s="45" t="s">
        <v>48</v>
      </c>
      <c r="D31" s="45"/>
      <c r="E31" s="46">
        <f>SUM(E29:E30)</f>
        <v>468</v>
      </c>
      <c r="F31" s="46">
        <f>SUM(F29:F30)</f>
        <v>368</v>
      </c>
      <c r="G31" s="47">
        <f t="shared" si="0"/>
        <v>0.78632478632478631</v>
      </c>
      <c r="H31" s="48">
        <f t="shared" ref="H31:AH31" si="10">SUM(H29:H30)</f>
        <v>23</v>
      </c>
      <c r="I31" s="48">
        <f t="shared" si="10"/>
        <v>4</v>
      </c>
      <c r="J31" s="48">
        <f t="shared" si="10"/>
        <v>24</v>
      </c>
      <c r="K31" s="48">
        <f t="shared" si="10"/>
        <v>11</v>
      </c>
      <c r="L31" s="48">
        <f t="shared" si="10"/>
        <v>26</v>
      </c>
      <c r="M31" s="48">
        <f t="shared" si="10"/>
        <v>9</v>
      </c>
      <c r="N31" s="48">
        <f t="shared" si="10"/>
        <v>38</v>
      </c>
      <c r="O31" s="48">
        <f t="shared" si="10"/>
        <v>3</v>
      </c>
      <c r="P31" s="48">
        <f t="shared" si="10"/>
        <v>44</v>
      </c>
      <c r="Q31" s="48">
        <f t="shared" si="10"/>
        <v>16</v>
      </c>
      <c r="R31" s="48">
        <f t="shared" si="10"/>
        <v>26</v>
      </c>
      <c r="S31" s="48">
        <f t="shared" si="10"/>
        <v>11</v>
      </c>
      <c r="T31" s="48">
        <f t="shared" si="10"/>
        <v>19</v>
      </c>
      <c r="U31" s="48">
        <f t="shared" si="10"/>
        <v>11</v>
      </c>
      <c r="V31" s="48">
        <f t="shared" si="10"/>
        <v>24</v>
      </c>
      <c r="W31" s="48">
        <f t="shared" si="10"/>
        <v>9</v>
      </c>
      <c r="X31" s="48">
        <f t="shared" si="10"/>
        <v>16</v>
      </c>
      <c r="Y31" s="48">
        <f t="shared" si="10"/>
        <v>14</v>
      </c>
      <c r="Z31" s="48">
        <f t="shared" si="10"/>
        <v>9</v>
      </c>
      <c r="AA31" s="48">
        <f t="shared" si="10"/>
        <v>22</v>
      </c>
      <c r="AB31" s="48">
        <f t="shared" si="10"/>
        <v>9</v>
      </c>
      <c r="AC31" s="48">
        <f t="shared" si="10"/>
        <v>0</v>
      </c>
      <c r="AD31" s="48">
        <f t="shared" si="10"/>
        <v>0</v>
      </c>
      <c r="AE31" s="48">
        <f t="shared" si="10"/>
        <v>0</v>
      </c>
      <c r="AF31" s="48">
        <f t="shared" si="10"/>
        <v>0</v>
      </c>
      <c r="AG31" s="48">
        <f t="shared" si="10"/>
        <v>0</v>
      </c>
      <c r="AH31" s="48">
        <f t="shared" si="10"/>
        <v>0</v>
      </c>
      <c r="AI31" s="48">
        <f t="shared" si="1"/>
        <v>368</v>
      </c>
      <c r="AJ31" s="48">
        <f t="shared" si="2"/>
        <v>306</v>
      </c>
      <c r="AK31" s="49">
        <f t="shared" si="3"/>
        <v>0.83152173913043481</v>
      </c>
    </row>
    <row r="32" spans="1:37" x14ac:dyDescent="0.2">
      <c r="A32" s="39"/>
      <c r="B32" s="43" t="s">
        <v>8</v>
      </c>
      <c r="C32" s="16" t="s">
        <v>37</v>
      </c>
      <c r="D32" s="16" t="s">
        <v>38</v>
      </c>
      <c r="E32" s="17">
        <v>140</v>
      </c>
      <c r="F32" s="18">
        <v>128</v>
      </c>
      <c r="G32" s="19">
        <f t="shared" si="0"/>
        <v>0.91428571428571426</v>
      </c>
      <c r="H32" s="18">
        <v>11</v>
      </c>
      <c r="I32" s="18"/>
      <c r="J32" s="18">
        <v>15</v>
      </c>
      <c r="K32" s="18"/>
      <c r="L32" s="18">
        <v>14</v>
      </c>
      <c r="M32" s="18">
        <v>1</v>
      </c>
      <c r="N32" s="18">
        <v>9</v>
      </c>
      <c r="O32" s="18"/>
      <c r="P32" s="18">
        <v>13</v>
      </c>
      <c r="Q32" s="18"/>
      <c r="R32" s="18">
        <v>16</v>
      </c>
      <c r="S32" s="18">
        <v>2</v>
      </c>
      <c r="T32" s="18">
        <v>11</v>
      </c>
      <c r="U32" s="18">
        <v>1</v>
      </c>
      <c r="V32" s="18">
        <v>15</v>
      </c>
      <c r="W32" s="18"/>
      <c r="X32" s="18">
        <v>6</v>
      </c>
      <c r="Y32" s="18"/>
      <c r="Z32" s="18">
        <v>7</v>
      </c>
      <c r="AA32" s="18"/>
      <c r="AB32" s="18">
        <v>5</v>
      </c>
      <c r="AC32" s="18">
        <v>2</v>
      </c>
      <c r="AD32" s="18"/>
      <c r="AE32" s="18"/>
      <c r="AF32" s="18"/>
      <c r="AG32" s="18"/>
      <c r="AH32" s="18"/>
      <c r="AI32" s="18">
        <f t="shared" si="1"/>
        <v>128</v>
      </c>
      <c r="AJ32" s="18">
        <f t="shared" si="2"/>
        <v>102</v>
      </c>
      <c r="AK32" s="20">
        <f t="shared" si="3"/>
        <v>0.796875</v>
      </c>
    </row>
    <row r="33" spans="1:37" x14ac:dyDescent="0.2">
      <c r="A33" s="39"/>
      <c r="B33" s="43"/>
      <c r="C33" s="16" t="s">
        <v>39</v>
      </c>
      <c r="D33" s="16" t="s">
        <v>36</v>
      </c>
      <c r="E33" s="17">
        <v>143</v>
      </c>
      <c r="F33" s="18">
        <v>133</v>
      </c>
      <c r="G33" s="19">
        <f t="shared" si="0"/>
        <v>0.93006993006993011</v>
      </c>
      <c r="H33" s="18">
        <v>6</v>
      </c>
      <c r="I33" s="18">
        <v>2</v>
      </c>
      <c r="J33" s="18">
        <v>7</v>
      </c>
      <c r="K33" s="18">
        <v>10</v>
      </c>
      <c r="L33" s="18">
        <v>2</v>
      </c>
      <c r="M33" s="18">
        <v>6</v>
      </c>
      <c r="N33" s="18">
        <v>10</v>
      </c>
      <c r="O33" s="18">
        <v>3</v>
      </c>
      <c r="P33" s="18">
        <v>10</v>
      </c>
      <c r="Q33" s="18">
        <v>12</v>
      </c>
      <c r="R33" s="18">
        <v>16</v>
      </c>
      <c r="S33" s="18">
        <v>8</v>
      </c>
      <c r="T33" s="18">
        <v>12</v>
      </c>
      <c r="U33" s="18">
        <v>1</v>
      </c>
      <c r="V33" s="18">
        <v>3</v>
      </c>
      <c r="W33" s="18">
        <v>5</v>
      </c>
      <c r="X33" s="18">
        <v>5</v>
      </c>
      <c r="Y33" s="18">
        <v>2</v>
      </c>
      <c r="Z33" s="18">
        <v>2</v>
      </c>
      <c r="AA33" s="18">
        <v>2</v>
      </c>
      <c r="AB33" s="18">
        <v>8</v>
      </c>
      <c r="AC33" s="18">
        <v>1</v>
      </c>
      <c r="AD33" s="18"/>
      <c r="AE33" s="18"/>
      <c r="AF33" s="18"/>
      <c r="AG33" s="18"/>
      <c r="AH33" s="18"/>
      <c r="AI33" s="18">
        <f t="shared" si="1"/>
        <v>133</v>
      </c>
      <c r="AJ33" s="18">
        <f t="shared" si="2"/>
        <v>108</v>
      </c>
      <c r="AK33" s="20">
        <f t="shared" si="3"/>
        <v>0.81203007518796988</v>
      </c>
    </row>
    <row r="34" spans="1:37" x14ac:dyDescent="0.2">
      <c r="A34" s="39"/>
      <c r="B34" s="43"/>
      <c r="C34" s="45" t="s">
        <v>48</v>
      </c>
      <c r="D34" s="45"/>
      <c r="E34" s="46">
        <f>SUM(E32:E33)</f>
        <v>283</v>
      </c>
      <c r="F34" s="46">
        <f>SUM(F32:F33)</f>
        <v>261</v>
      </c>
      <c r="G34" s="47">
        <f t="shared" si="0"/>
        <v>0.92226148409893993</v>
      </c>
      <c r="H34" s="48">
        <f t="shared" ref="H34:AH34" si="11">SUM(H32:H33)</f>
        <v>17</v>
      </c>
      <c r="I34" s="48">
        <f t="shared" si="11"/>
        <v>2</v>
      </c>
      <c r="J34" s="48">
        <f t="shared" si="11"/>
        <v>22</v>
      </c>
      <c r="K34" s="48">
        <f t="shared" si="11"/>
        <v>10</v>
      </c>
      <c r="L34" s="48">
        <f t="shared" si="11"/>
        <v>16</v>
      </c>
      <c r="M34" s="48">
        <f t="shared" si="11"/>
        <v>7</v>
      </c>
      <c r="N34" s="48">
        <f t="shared" si="11"/>
        <v>19</v>
      </c>
      <c r="O34" s="48">
        <f t="shared" si="11"/>
        <v>3</v>
      </c>
      <c r="P34" s="48">
        <f t="shared" si="11"/>
        <v>23</v>
      </c>
      <c r="Q34" s="48">
        <f t="shared" si="11"/>
        <v>12</v>
      </c>
      <c r="R34" s="48">
        <f t="shared" si="11"/>
        <v>32</v>
      </c>
      <c r="S34" s="48">
        <f t="shared" si="11"/>
        <v>10</v>
      </c>
      <c r="T34" s="48">
        <f t="shared" si="11"/>
        <v>23</v>
      </c>
      <c r="U34" s="48">
        <f t="shared" si="11"/>
        <v>2</v>
      </c>
      <c r="V34" s="48">
        <f t="shared" si="11"/>
        <v>18</v>
      </c>
      <c r="W34" s="48">
        <f t="shared" si="11"/>
        <v>5</v>
      </c>
      <c r="X34" s="48">
        <f t="shared" si="11"/>
        <v>11</v>
      </c>
      <c r="Y34" s="48">
        <f t="shared" si="11"/>
        <v>2</v>
      </c>
      <c r="Z34" s="48">
        <f t="shared" si="11"/>
        <v>9</v>
      </c>
      <c r="AA34" s="48">
        <f t="shared" si="11"/>
        <v>2</v>
      </c>
      <c r="AB34" s="48">
        <f t="shared" si="11"/>
        <v>13</v>
      </c>
      <c r="AC34" s="48">
        <f t="shared" si="11"/>
        <v>3</v>
      </c>
      <c r="AD34" s="48">
        <f t="shared" si="11"/>
        <v>0</v>
      </c>
      <c r="AE34" s="48">
        <f t="shared" si="11"/>
        <v>0</v>
      </c>
      <c r="AF34" s="48">
        <f t="shared" si="11"/>
        <v>0</v>
      </c>
      <c r="AG34" s="48">
        <f t="shared" si="11"/>
        <v>0</v>
      </c>
      <c r="AH34" s="48">
        <f t="shared" si="11"/>
        <v>0</v>
      </c>
      <c r="AI34" s="48">
        <f t="shared" si="1"/>
        <v>261</v>
      </c>
      <c r="AJ34" s="48">
        <f t="shared" si="2"/>
        <v>210</v>
      </c>
      <c r="AK34" s="49">
        <f t="shared" si="3"/>
        <v>0.8045977011494253</v>
      </c>
    </row>
    <row r="35" spans="1:37" ht="13.5" thickBot="1" x14ac:dyDescent="0.25">
      <c r="A35" s="40"/>
      <c r="B35" s="52" t="s">
        <v>48</v>
      </c>
      <c r="C35" s="52"/>
      <c r="D35" s="52"/>
      <c r="E35" s="53">
        <f>+E34+E31</f>
        <v>751</v>
      </c>
      <c r="F35" s="53">
        <f>+F34+F31</f>
        <v>629</v>
      </c>
      <c r="G35" s="54">
        <f t="shared" si="0"/>
        <v>0.83754993342210382</v>
      </c>
      <c r="H35" s="55">
        <f t="shared" ref="H35:AH35" si="12">+H34+H31</f>
        <v>40</v>
      </c>
      <c r="I35" s="55">
        <f t="shared" si="12"/>
        <v>6</v>
      </c>
      <c r="J35" s="55">
        <f t="shared" si="12"/>
        <v>46</v>
      </c>
      <c r="K35" s="55">
        <f t="shared" si="12"/>
        <v>21</v>
      </c>
      <c r="L35" s="55">
        <f t="shared" si="12"/>
        <v>42</v>
      </c>
      <c r="M35" s="55">
        <f t="shared" si="12"/>
        <v>16</v>
      </c>
      <c r="N35" s="55">
        <f t="shared" si="12"/>
        <v>57</v>
      </c>
      <c r="O35" s="55">
        <f t="shared" si="12"/>
        <v>6</v>
      </c>
      <c r="P35" s="55">
        <f t="shared" si="12"/>
        <v>67</v>
      </c>
      <c r="Q35" s="55">
        <f t="shared" si="12"/>
        <v>28</v>
      </c>
      <c r="R35" s="55">
        <f t="shared" si="12"/>
        <v>58</v>
      </c>
      <c r="S35" s="55">
        <f t="shared" si="12"/>
        <v>21</v>
      </c>
      <c r="T35" s="55">
        <f t="shared" si="12"/>
        <v>42</v>
      </c>
      <c r="U35" s="55">
        <f t="shared" si="12"/>
        <v>13</v>
      </c>
      <c r="V35" s="55">
        <f t="shared" si="12"/>
        <v>42</v>
      </c>
      <c r="W35" s="55">
        <f t="shared" si="12"/>
        <v>14</v>
      </c>
      <c r="X35" s="55">
        <f t="shared" si="12"/>
        <v>27</v>
      </c>
      <c r="Y35" s="55">
        <f t="shared" si="12"/>
        <v>16</v>
      </c>
      <c r="Z35" s="55">
        <f t="shared" si="12"/>
        <v>18</v>
      </c>
      <c r="AA35" s="55">
        <f t="shared" si="12"/>
        <v>24</v>
      </c>
      <c r="AB35" s="55">
        <f t="shared" si="12"/>
        <v>22</v>
      </c>
      <c r="AC35" s="55">
        <f t="shared" si="12"/>
        <v>3</v>
      </c>
      <c r="AD35" s="55">
        <f t="shared" si="12"/>
        <v>0</v>
      </c>
      <c r="AE35" s="55">
        <f t="shared" si="12"/>
        <v>0</v>
      </c>
      <c r="AF35" s="55">
        <f t="shared" si="12"/>
        <v>0</v>
      </c>
      <c r="AG35" s="55">
        <f t="shared" si="12"/>
        <v>0</v>
      </c>
      <c r="AH35" s="55">
        <f t="shared" si="12"/>
        <v>0</v>
      </c>
      <c r="AI35" s="55">
        <f t="shared" si="1"/>
        <v>629</v>
      </c>
      <c r="AJ35" s="55">
        <f t="shared" si="2"/>
        <v>516</v>
      </c>
      <c r="AK35" s="56">
        <f t="shared" si="3"/>
        <v>0.82034976152623207</v>
      </c>
    </row>
    <row r="36" spans="1:37" ht="5.0999999999999996" customHeight="1" thickBot="1" x14ac:dyDescent="0.25">
      <c r="A36" s="9"/>
      <c r="B36" s="9"/>
      <c r="C36" s="9"/>
      <c r="D36" s="9"/>
      <c r="E36" s="1"/>
      <c r="G36" s="8"/>
      <c r="AK36" s="8"/>
    </row>
    <row r="37" spans="1:37" x14ac:dyDescent="0.2">
      <c r="A37" s="41" t="s">
        <v>40</v>
      </c>
      <c r="B37" s="42" t="s">
        <v>3</v>
      </c>
      <c r="C37" s="11" t="s">
        <v>41</v>
      </c>
      <c r="D37" s="11" t="s">
        <v>42</v>
      </c>
      <c r="E37" s="12">
        <v>47</v>
      </c>
      <c r="F37" s="13">
        <v>39</v>
      </c>
      <c r="G37" s="14">
        <f t="shared" si="0"/>
        <v>0.82978723404255317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>
        <v>1</v>
      </c>
      <c r="U37" s="13"/>
      <c r="V37" s="13">
        <v>11</v>
      </c>
      <c r="W37" s="13"/>
      <c r="X37" s="13">
        <v>18</v>
      </c>
      <c r="Y37" s="13"/>
      <c r="Z37" s="13">
        <v>7</v>
      </c>
      <c r="AA37" s="13"/>
      <c r="AB37" s="13">
        <v>2</v>
      </c>
      <c r="AC37" s="13"/>
      <c r="AD37" s="13"/>
      <c r="AE37" s="13"/>
      <c r="AF37" s="13"/>
      <c r="AG37" s="13"/>
      <c r="AH37" s="13"/>
      <c r="AI37" s="13">
        <f t="shared" si="1"/>
        <v>39</v>
      </c>
      <c r="AJ37" s="13">
        <f t="shared" si="2"/>
        <v>39</v>
      </c>
      <c r="AK37" s="15">
        <f t="shared" si="3"/>
        <v>1</v>
      </c>
    </row>
    <row r="38" spans="1:37" x14ac:dyDescent="0.2">
      <c r="A38" s="39"/>
      <c r="B38" s="43"/>
      <c r="C38" s="45" t="s">
        <v>48</v>
      </c>
      <c r="D38" s="45"/>
      <c r="E38" s="46">
        <f>+E37</f>
        <v>47</v>
      </c>
      <c r="F38" s="46">
        <f>+F37</f>
        <v>39</v>
      </c>
      <c r="G38" s="47">
        <f t="shared" si="0"/>
        <v>0.82978723404255317</v>
      </c>
      <c r="H38" s="48">
        <f t="shared" ref="H38:AH38" si="13">+H37</f>
        <v>0</v>
      </c>
      <c r="I38" s="48">
        <f t="shared" si="13"/>
        <v>0</v>
      </c>
      <c r="J38" s="48">
        <f t="shared" si="13"/>
        <v>0</v>
      </c>
      <c r="K38" s="48">
        <f t="shared" si="13"/>
        <v>0</v>
      </c>
      <c r="L38" s="48">
        <f t="shared" si="13"/>
        <v>0</v>
      </c>
      <c r="M38" s="48">
        <f t="shared" si="13"/>
        <v>0</v>
      </c>
      <c r="N38" s="48">
        <f t="shared" si="13"/>
        <v>0</v>
      </c>
      <c r="O38" s="48">
        <f t="shared" si="13"/>
        <v>0</v>
      </c>
      <c r="P38" s="48">
        <f t="shared" si="13"/>
        <v>0</v>
      </c>
      <c r="Q38" s="48">
        <f t="shared" si="13"/>
        <v>0</v>
      </c>
      <c r="R38" s="48">
        <f t="shared" si="13"/>
        <v>0</v>
      </c>
      <c r="S38" s="48">
        <f t="shared" si="13"/>
        <v>0</v>
      </c>
      <c r="T38" s="48">
        <f t="shared" si="13"/>
        <v>1</v>
      </c>
      <c r="U38" s="48">
        <f t="shared" si="13"/>
        <v>0</v>
      </c>
      <c r="V38" s="48">
        <f t="shared" si="13"/>
        <v>11</v>
      </c>
      <c r="W38" s="48">
        <f t="shared" si="13"/>
        <v>0</v>
      </c>
      <c r="X38" s="48">
        <f t="shared" si="13"/>
        <v>18</v>
      </c>
      <c r="Y38" s="48">
        <f t="shared" si="13"/>
        <v>0</v>
      </c>
      <c r="Z38" s="48">
        <f t="shared" si="13"/>
        <v>7</v>
      </c>
      <c r="AA38" s="48">
        <f t="shared" si="13"/>
        <v>0</v>
      </c>
      <c r="AB38" s="48">
        <f t="shared" si="13"/>
        <v>2</v>
      </c>
      <c r="AC38" s="48">
        <f t="shared" si="13"/>
        <v>0</v>
      </c>
      <c r="AD38" s="48">
        <f t="shared" si="13"/>
        <v>0</v>
      </c>
      <c r="AE38" s="48">
        <f t="shared" si="13"/>
        <v>0</v>
      </c>
      <c r="AF38" s="48">
        <f t="shared" si="13"/>
        <v>0</v>
      </c>
      <c r="AG38" s="48">
        <f t="shared" si="13"/>
        <v>0</v>
      </c>
      <c r="AH38" s="48">
        <f t="shared" si="13"/>
        <v>0</v>
      </c>
      <c r="AI38" s="48">
        <f t="shared" si="1"/>
        <v>39</v>
      </c>
      <c r="AJ38" s="48">
        <f t="shared" si="2"/>
        <v>39</v>
      </c>
      <c r="AK38" s="49">
        <f t="shared" si="3"/>
        <v>1</v>
      </c>
    </row>
    <row r="39" spans="1:37" x14ac:dyDescent="0.2">
      <c r="A39" s="39"/>
      <c r="B39" s="43" t="s">
        <v>43</v>
      </c>
      <c r="C39" s="16" t="s">
        <v>44</v>
      </c>
      <c r="D39" s="16" t="s">
        <v>45</v>
      </c>
      <c r="E39" s="17">
        <v>89</v>
      </c>
      <c r="F39" s="18">
        <v>79</v>
      </c>
      <c r="G39" s="19">
        <f t="shared" si="0"/>
        <v>0.88764044943820219</v>
      </c>
      <c r="H39" s="18">
        <v>2</v>
      </c>
      <c r="I39" s="18"/>
      <c r="J39" s="18"/>
      <c r="K39" s="18"/>
      <c r="L39" s="18">
        <v>3</v>
      </c>
      <c r="M39" s="18">
        <v>1</v>
      </c>
      <c r="N39" s="18">
        <v>3</v>
      </c>
      <c r="O39" s="18">
        <v>3</v>
      </c>
      <c r="P39" s="18">
        <v>5</v>
      </c>
      <c r="Q39" s="18">
        <v>7</v>
      </c>
      <c r="R39" s="18">
        <v>4</v>
      </c>
      <c r="S39" s="18">
        <v>4</v>
      </c>
      <c r="T39" s="18">
        <v>5</v>
      </c>
      <c r="U39" s="18">
        <v>5</v>
      </c>
      <c r="V39" s="18">
        <v>7</v>
      </c>
      <c r="W39" s="18">
        <v>5</v>
      </c>
      <c r="X39" s="18">
        <v>13</v>
      </c>
      <c r="Y39" s="18">
        <v>5</v>
      </c>
      <c r="Z39" s="18">
        <v>1</v>
      </c>
      <c r="AA39" s="18">
        <v>3</v>
      </c>
      <c r="AB39" s="18">
        <v>3</v>
      </c>
      <c r="AC39" s="18"/>
      <c r="AD39" s="18"/>
      <c r="AE39" s="18"/>
      <c r="AF39" s="18"/>
      <c r="AG39" s="18"/>
      <c r="AH39" s="18"/>
      <c r="AI39" s="18">
        <f t="shared" si="1"/>
        <v>79</v>
      </c>
      <c r="AJ39" s="18">
        <f t="shared" si="2"/>
        <v>77</v>
      </c>
      <c r="AK39" s="20">
        <f t="shared" si="3"/>
        <v>0.97468354430379744</v>
      </c>
    </row>
    <row r="40" spans="1:37" x14ac:dyDescent="0.2">
      <c r="A40" s="39"/>
      <c r="B40" s="43"/>
      <c r="C40" s="16" t="s">
        <v>46</v>
      </c>
      <c r="D40" s="16" t="s">
        <v>47</v>
      </c>
      <c r="E40" s="17">
        <v>133</v>
      </c>
      <c r="F40" s="18">
        <v>105</v>
      </c>
      <c r="G40" s="19">
        <f t="shared" si="0"/>
        <v>0.78947368421052633</v>
      </c>
      <c r="H40" s="18"/>
      <c r="I40" s="18"/>
      <c r="J40" s="18"/>
      <c r="K40" s="18">
        <v>3</v>
      </c>
      <c r="L40" s="18"/>
      <c r="M40" s="18"/>
      <c r="N40" s="18">
        <v>5</v>
      </c>
      <c r="O40" s="18">
        <v>1</v>
      </c>
      <c r="P40" s="18">
        <v>7</v>
      </c>
      <c r="Q40" s="18">
        <v>9</v>
      </c>
      <c r="R40" s="18">
        <v>2</v>
      </c>
      <c r="S40" s="18">
        <v>8</v>
      </c>
      <c r="T40" s="18">
        <v>1</v>
      </c>
      <c r="U40" s="18">
        <v>2</v>
      </c>
      <c r="V40" s="18">
        <v>21</v>
      </c>
      <c r="W40" s="18">
        <v>6</v>
      </c>
      <c r="X40" s="18"/>
      <c r="Y40" s="18">
        <v>28</v>
      </c>
      <c r="Z40" s="18">
        <v>6</v>
      </c>
      <c r="AA40" s="18"/>
      <c r="AB40" s="18">
        <v>6</v>
      </c>
      <c r="AC40" s="18"/>
      <c r="AD40" s="18"/>
      <c r="AE40" s="18"/>
      <c r="AF40" s="18"/>
      <c r="AG40" s="18"/>
      <c r="AH40" s="18"/>
      <c r="AI40" s="18">
        <f t="shared" si="1"/>
        <v>105</v>
      </c>
      <c r="AJ40" s="18">
        <f t="shared" si="2"/>
        <v>102</v>
      </c>
      <c r="AK40" s="20">
        <f t="shared" si="3"/>
        <v>0.97142857142857142</v>
      </c>
    </row>
    <row r="41" spans="1:37" x14ac:dyDescent="0.2">
      <c r="A41" s="39"/>
      <c r="B41" s="43"/>
      <c r="C41" s="45" t="s">
        <v>48</v>
      </c>
      <c r="D41" s="45"/>
      <c r="E41" s="51">
        <f>SUM(E39:E40)</f>
        <v>222</v>
      </c>
      <c r="F41" s="51">
        <f>SUM(F39:F40)</f>
        <v>184</v>
      </c>
      <c r="G41" s="47">
        <f t="shared" si="0"/>
        <v>0.8288288288288288</v>
      </c>
      <c r="H41" s="48">
        <f t="shared" ref="H41:AH41" si="14">SUM(H39:H40)</f>
        <v>2</v>
      </c>
      <c r="I41" s="48">
        <f t="shared" si="14"/>
        <v>0</v>
      </c>
      <c r="J41" s="48">
        <f t="shared" si="14"/>
        <v>0</v>
      </c>
      <c r="K41" s="48">
        <f t="shared" si="14"/>
        <v>3</v>
      </c>
      <c r="L41" s="48">
        <f t="shared" si="14"/>
        <v>3</v>
      </c>
      <c r="M41" s="48">
        <f t="shared" si="14"/>
        <v>1</v>
      </c>
      <c r="N41" s="48">
        <f t="shared" si="14"/>
        <v>8</v>
      </c>
      <c r="O41" s="48">
        <f t="shared" si="14"/>
        <v>4</v>
      </c>
      <c r="P41" s="48">
        <f t="shared" si="14"/>
        <v>12</v>
      </c>
      <c r="Q41" s="48">
        <f t="shared" si="14"/>
        <v>16</v>
      </c>
      <c r="R41" s="48">
        <f t="shared" si="14"/>
        <v>6</v>
      </c>
      <c r="S41" s="48">
        <f t="shared" si="14"/>
        <v>12</v>
      </c>
      <c r="T41" s="48">
        <f t="shared" si="14"/>
        <v>6</v>
      </c>
      <c r="U41" s="48">
        <f t="shared" si="14"/>
        <v>7</v>
      </c>
      <c r="V41" s="48">
        <f t="shared" si="14"/>
        <v>28</v>
      </c>
      <c r="W41" s="48">
        <f t="shared" si="14"/>
        <v>11</v>
      </c>
      <c r="X41" s="48">
        <f t="shared" si="14"/>
        <v>13</v>
      </c>
      <c r="Y41" s="48">
        <f t="shared" si="14"/>
        <v>33</v>
      </c>
      <c r="Z41" s="48">
        <f t="shared" si="14"/>
        <v>7</v>
      </c>
      <c r="AA41" s="48">
        <f t="shared" si="14"/>
        <v>3</v>
      </c>
      <c r="AB41" s="48">
        <f t="shared" si="14"/>
        <v>9</v>
      </c>
      <c r="AC41" s="48">
        <f t="shared" si="14"/>
        <v>0</v>
      </c>
      <c r="AD41" s="48">
        <f t="shared" si="14"/>
        <v>0</v>
      </c>
      <c r="AE41" s="48">
        <f t="shared" si="14"/>
        <v>0</v>
      </c>
      <c r="AF41" s="48">
        <f t="shared" si="14"/>
        <v>0</v>
      </c>
      <c r="AG41" s="48">
        <f t="shared" si="14"/>
        <v>0</v>
      </c>
      <c r="AH41" s="48">
        <f t="shared" si="14"/>
        <v>0</v>
      </c>
      <c r="AI41" s="48">
        <f t="shared" si="1"/>
        <v>184</v>
      </c>
      <c r="AJ41" s="48">
        <f t="shared" si="2"/>
        <v>179</v>
      </c>
      <c r="AK41" s="49">
        <f t="shared" si="3"/>
        <v>0.97282608695652173</v>
      </c>
    </row>
    <row r="42" spans="1:37" ht="13.5" thickBot="1" x14ac:dyDescent="0.25">
      <c r="A42" s="40"/>
      <c r="B42" s="52" t="s">
        <v>48</v>
      </c>
      <c r="C42" s="52"/>
      <c r="D42" s="52"/>
      <c r="E42" s="57">
        <f>+E41+E38</f>
        <v>269</v>
      </c>
      <c r="F42" s="57">
        <f>+F41+F38</f>
        <v>223</v>
      </c>
      <c r="G42" s="54">
        <f t="shared" si="0"/>
        <v>0.82899628252788105</v>
      </c>
      <c r="H42" s="55">
        <f t="shared" ref="H42:AH42" si="15">+H41+H38</f>
        <v>2</v>
      </c>
      <c r="I42" s="55">
        <f t="shared" si="15"/>
        <v>0</v>
      </c>
      <c r="J42" s="55">
        <f t="shared" si="15"/>
        <v>0</v>
      </c>
      <c r="K42" s="55">
        <f t="shared" si="15"/>
        <v>3</v>
      </c>
      <c r="L42" s="55">
        <f t="shared" si="15"/>
        <v>3</v>
      </c>
      <c r="M42" s="55">
        <f t="shared" si="15"/>
        <v>1</v>
      </c>
      <c r="N42" s="55">
        <f t="shared" si="15"/>
        <v>8</v>
      </c>
      <c r="O42" s="55">
        <f t="shared" si="15"/>
        <v>4</v>
      </c>
      <c r="P42" s="55">
        <f t="shared" si="15"/>
        <v>12</v>
      </c>
      <c r="Q42" s="55">
        <f t="shared" si="15"/>
        <v>16</v>
      </c>
      <c r="R42" s="55">
        <f t="shared" si="15"/>
        <v>6</v>
      </c>
      <c r="S42" s="55">
        <f t="shared" si="15"/>
        <v>12</v>
      </c>
      <c r="T42" s="55">
        <f t="shared" si="15"/>
        <v>7</v>
      </c>
      <c r="U42" s="55">
        <f t="shared" si="15"/>
        <v>7</v>
      </c>
      <c r="V42" s="55">
        <f t="shared" si="15"/>
        <v>39</v>
      </c>
      <c r="W42" s="55">
        <f t="shared" si="15"/>
        <v>11</v>
      </c>
      <c r="X42" s="55">
        <f t="shared" si="15"/>
        <v>31</v>
      </c>
      <c r="Y42" s="55">
        <f t="shared" si="15"/>
        <v>33</v>
      </c>
      <c r="Z42" s="55">
        <f t="shared" si="15"/>
        <v>14</v>
      </c>
      <c r="AA42" s="55">
        <f t="shared" si="15"/>
        <v>3</v>
      </c>
      <c r="AB42" s="55">
        <f t="shared" si="15"/>
        <v>11</v>
      </c>
      <c r="AC42" s="55">
        <f t="shared" si="15"/>
        <v>0</v>
      </c>
      <c r="AD42" s="55">
        <f t="shared" si="15"/>
        <v>0</v>
      </c>
      <c r="AE42" s="55">
        <f t="shared" si="15"/>
        <v>0</v>
      </c>
      <c r="AF42" s="55">
        <f t="shared" si="15"/>
        <v>0</v>
      </c>
      <c r="AG42" s="55">
        <f t="shared" si="15"/>
        <v>0</v>
      </c>
      <c r="AH42" s="55">
        <f t="shared" si="15"/>
        <v>0</v>
      </c>
      <c r="AI42" s="55">
        <f t="shared" si="1"/>
        <v>223</v>
      </c>
      <c r="AJ42" s="55">
        <f t="shared" si="2"/>
        <v>218</v>
      </c>
      <c r="AK42" s="56">
        <f t="shared" si="3"/>
        <v>0.97757847533632292</v>
      </c>
    </row>
    <row r="43" spans="1:37" x14ac:dyDescent="0.2">
      <c r="G43" s="8"/>
      <c r="AK43" s="8"/>
    </row>
    <row r="44" spans="1:37" x14ac:dyDescent="0.2">
      <c r="B44" s="21" t="s">
        <v>48</v>
      </c>
      <c r="C44" s="21"/>
      <c r="D44" s="21"/>
      <c r="E44" s="22">
        <f>+E42+E35+E27+E15</f>
        <v>2222</v>
      </c>
      <c r="F44" s="22">
        <f>+F42+F35+F27+F15</f>
        <v>1760</v>
      </c>
      <c r="G44" s="23">
        <f t="shared" si="0"/>
        <v>0.79207920792079212</v>
      </c>
      <c r="H44" s="21">
        <f t="shared" ref="H44:AH44" si="16">+H42+H35+H27+H15</f>
        <v>127</v>
      </c>
      <c r="I44" s="21">
        <f t="shared" si="16"/>
        <v>20</v>
      </c>
      <c r="J44" s="21">
        <f t="shared" si="16"/>
        <v>105</v>
      </c>
      <c r="K44" s="21">
        <f t="shared" si="16"/>
        <v>50</v>
      </c>
      <c r="L44" s="21">
        <f t="shared" si="16"/>
        <v>103</v>
      </c>
      <c r="M44" s="21">
        <f t="shared" si="16"/>
        <v>55</v>
      </c>
      <c r="N44" s="21">
        <f t="shared" si="16"/>
        <v>127</v>
      </c>
      <c r="O44" s="21">
        <f t="shared" si="16"/>
        <v>44</v>
      </c>
      <c r="P44" s="21">
        <f t="shared" si="16"/>
        <v>143</v>
      </c>
      <c r="Q44" s="21">
        <f t="shared" si="16"/>
        <v>71</v>
      </c>
      <c r="R44" s="21">
        <f t="shared" si="16"/>
        <v>133</v>
      </c>
      <c r="S44" s="21">
        <f t="shared" si="16"/>
        <v>68</v>
      </c>
      <c r="T44" s="21">
        <f t="shared" si="16"/>
        <v>118</v>
      </c>
      <c r="U44" s="21">
        <f t="shared" si="16"/>
        <v>52</v>
      </c>
      <c r="V44" s="21">
        <f t="shared" si="16"/>
        <v>144</v>
      </c>
      <c r="W44" s="21">
        <f t="shared" si="16"/>
        <v>48</v>
      </c>
      <c r="X44" s="21">
        <f t="shared" si="16"/>
        <v>109</v>
      </c>
      <c r="Y44" s="21">
        <f t="shared" si="16"/>
        <v>73</v>
      </c>
      <c r="Z44" s="21">
        <f t="shared" si="16"/>
        <v>68</v>
      </c>
      <c r="AA44" s="21">
        <f t="shared" si="16"/>
        <v>32</v>
      </c>
      <c r="AB44" s="21">
        <f t="shared" si="16"/>
        <v>52</v>
      </c>
      <c r="AC44" s="21">
        <f t="shared" si="16"/>
        <v>5</v>
      </c>
      <c r="AD44" s="21">
        <f t="shared" si="16"/>
        <v>2</v>
      </c>
      <c r="AE44" s="21">
        <f t="shared" si="16"/>
        <v>4</v>
      </c>
      <c r="AF44" s="21">
        <f t="shared" si="16"/>
        <v>5</v>
      </c>
      <c r="AG44" s="21">
        <f t="shared" si="16"/>
        <v>1</v>
      </c>
      <c r="AH44" s="21">
        <f t="shared" si="16"/>
        <v>1</v>
      </c>
      <c r="AI44" s="21">
        <f t="shared" si="1"/>
        <v>1760</v>
      </c>
      <c r="AJ44" s="22">
        <f t="shared" si="2"/>
        <v>1458</v>
      </c>
      <c r="AK44" s="23">
        <f t="shared" si="3"/>
        <v>0.82840909090909087</v>
      </c>
    </row>
    <row r="45" spans="1:37" x14ac:dyDescent="0.2">
      <c r="AK45" s="8"/>
    </row>
    <row r="46" spans="1:37" x14ac:dyDescent="0.2">
      <c r="AK46" s="8"/>
    </row>
    <row r="48" spans="1:37" x14ac:dyDescent="0.2">
      <c r="AK48" s="8"/>
    </row>
    <row r="49" spans="37:37" x14ac:dyDescent="0.2">
      <c r="AK49" s="8"/>
    </row>
    <row r="50" spans="37:37" x14ac:dyDescent="0.2">
      <c r="AK50" s="8"/>
    </row>
    <row r="53" spans="37:37" x14ac:dyDescent="0.2">
      <c r="AK53" s="8"/>
    </row>
  </sheetData>
  <mergeCells count="36">
    <mergeCell ref="A8:A15"/>
    <mergeCell ref="A17:A27"/>
    <mergeCell ref="A29:A35"/>
    <mergeCell ref="B37:B38"/>
    <mergeCell ref="B39:B41"/>
    <mergeCell ref="A37:A42"/>
    <mergeCell ref="B8:B10"/>
    <mergeCell ref="B11:B14"/>
    <mergeCell ref="B17:B20"/>
    <mergeCell ref="B21:B26"/>
    <mergeCell ref="B29:B31"/>
    <mergeCell ref="B32:B34"/>
    <mergeCell ref="B42:D42"/>
    <mergeCell ref="C10:D10"/>
    <mergeCell ref="C14:D14"/>
    <mergeCell ref="C20:D20"/>
    <mergeCell ref="C26:D26"/>
    <mergeCell ref="C31:D31"/>
    <mergeCell ref="C34:D34"/>
    <mergeCell ref="C38:D38"/>
    <mergeCell ref="C41:D41"/>
    <mergeCell ref="B15:D15"/>
    <mergeCell ref="B27:D27"/>
    <mergeCell ref="B35:D35"/>
    <mergeCell ref="A2:AK2"/>
    <mergeCell ref="A5:A6"/>
    <mergeCell ref="B5:B6"/>
    <mergeCell ref="C5:C6"/>
    <mergeCell ref="D5:D6"/>
    <mergeCell ref="E5:E6"/>
    <mergeCell ref="F5:F6"/>
    <mergeCell ref="G5:G6"/>
    <mergeCell ref="AI5:AI6"/>
    <mergeCell ref="AJ5:AJ6"/>
    <mergeCell ref="AK5:AK6"/>
    <mergeCell ref="H5:AH5"/>
  </mergeCells>
  <pageMargins left="0.75" right="0.75" top="1" bottom="1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</dc:creator>
  <cp:lastModifiedBy>Vito</cp:lastModifiedBy>
  <dcterms:created xsi:type="dcterms:W3CDTF">2014-04-23T08:47:51Z</dcterms:created>
  <dcterms:modified xsi:type="dcterms:W3CDTF">2014-04-23T09:21:22Z</dcterms:modified>
</cp:coreProperties>
</file>